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Users\tperewer.BCHYDRO\Desktop\"/>
    </mc:Choice>
  </mc:AlternateContent>
  <xr:revisionPtr revIDLastSave="0" documentId="8_{C5593615-3B17-4371-A17A-8DCB830D921E}" xr6:coauthVersionLast="36" xr6:coauthVersionMax="36" xr10:uidLastSave="{00000000-0000-0000-0000-000000000000}"/>
  <workbookProtection workbookAlgorithmName="SHA-512" workbookHashValue="qm6lHQz4nI/s+KJv7uneAzEGZYm8JPF2qfmzrtLzBFDHMTU39YlOguIbVAsR34RIF/ytgOGPzSeg7MpCWlytZQ==" workbookSaltValue="79/VaRrIG2JTJlcFGeh36Q==" workbookSpinCount="100000" lockStructure="1"/>
  <bookViews>
    <workbookView xWindow="0" yWindow="0" windowWidth="19200" windowHeight="11390" firstSheet="1" activeTab="1" xr2:uid="{00000000-000D-0000-FFFF-FFFF00000000}"/>
  </bookViews>
  <sheets>
    <sheet name="Instructions" sheetId="3" state="hidden" r:id="rId1"/>
    <sheet name="Proposal" sheetId="1" r:id="rId2"/>
    <sheet name="Study Offers" sheetId="4" r:id="rId3"/>
    <sheet name="VariableData" sheetId="2" state="hidden" r:id="rId4"/>
  </sheets>
  <definedNames>
    <definedName name="_GoBack" localSheetId="2">'Study Offers'!$B$32</definedName>
    <definedName name="EndUses">INDEX(Table18[End Uses],1,1):INDEX(Table18[End Uses],COUNTA(Table18[End Uses]),1)</definedName>
    <definedName name="expD">INDEX(Table18[$/exp],1,1):INDEX(Table18[$/exp],COUNTA(Table18[$/exp]),1)</definedName>
    <definedName name="Expense1">INDEX(Table18[Exp1],1,1):INDEX(Table18[Exp1],COUNTA(Table18[Exp1]),1)</definedName>
    <definedName name="Expense2">INDEX(Table18[Exp2],1,1):INDEX(Table18[Exp2],COUNTA(Table18[Exp2]),1)</definedName>
    <definedName name="Expense3">INDEX(Table18[Exp3],1,1):INDEX(Table18[Exp3],COUNTA(Table18[Exp3]),1)</definedName>
    <definedName name="Expense4">INDEX(Table18[Exp4],1,1):INDEX(Table18[Exp4],COUNTA(Table18[Exp4]),1)</definedName>
    <definedName name="Expenses">INDEX(Table18[Expense Type],1,1):INDEX(Table18[Expense Type],COUNTA(Table18[Expense Type]),1)</definedName>
    <definedName name="IndExpertise">INDEX(Table18[IndExpertise],1,1):INDEX(Table18[IndExpertise],COUNTA(Table18[IndExpertise]),1)</definedName>
    <definedName name="_xlnm.Print_Area" localSheetId="1">Proposal!$B$2:$N$224</definedName>
    <definedName name="Proposal_date">Proposal!$I$7</definedName>
    <definedName name="Roles">INDEX(Table18[Roles],1,1):INDEX(Table18[Roles],COUNTA(Table18[Roles]),1)</definedName>
    <definedName name="SectionN">Proposal!$122:$131</definedName>
    <definedName name="SectionO">Proposal!$83:$91</definedName>
    <definedName name="SectionR">Proposal!#REF!</definedName>
    <definedName name="SectionS">Proposal!$110:$120</definedName>
    <definedName name="SiteType">INDEX(Table18[Site Type],1,1):INDEX(Table18[Site Type],COUNTA(Table18[Site Type]),1)</definedName>
    <definedName name="StudyType">INDEX(Table18[Study Type],1,1):INDEX(Table18[Study Type],COUNTA(Table18[Study Type]),1)</definedName>
    <definedName name="Type_of_study">Proposal!$B$10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77" i="1" l="1"/>
  <c r="D77" i="1"/>
  <c r="D70" i="1" l="1"/>
  <c r="I34" i="1"/>
  <c r="G10" i="1" l="1"/>
  <c r="C43" i="1" l="1"/>
  <c r="B170" i="1"/>
  <c r="K170" i="1" s="1"/>
  <c r="B169" i="1"/>
  <c r="K169" i="1" s="1"/>
  <c r="B168" i="1"/>
  <c r="K168" i="1" s="1"/>
  <c r="B167" i="1"/>
  <c r="K167" i="1" s="1"/>
  <c r="B166" i="1"/>
  <c r="K166" i="1" s="1"/>
  <c r="B165" i="1"/>
  <c r="K165" i="1" s="1"/>
  <c r="B164" i="1"/>
  <c r="K164" i="1" s="1"/>
  <c r="B163" i="1"/>
  <c r="B162" i="1"/>
  <c r="K162" i="1" s="1"/>
  <c r="C55" i="1"/>
  <c r="C53" i="1"/>
  <c r="D47" i="1"/>
  <c r="I47" i="1"/>
  <c r="C45" i="1"/>
  <c r="C41" i="1"/>
  <c r="C39" i="1"/>
  <c r="C37" i="1"/>
  <c r="K180" i="1"/>
  <c r="H180" i="1"/>
  <c r="F180" i="1"/>
  <c r="D180" i="1"/>
  <c r="K179" i="1"/>
  <c r="H179" i="1"/>
  <c r="F179" i="1"/>
  <c r="D179" i="1"/>
  <c r="K178" i="1"/>
  <c r="H178" i="1"/>
  <c r="F178" i="1"/>
  <c r="D178" i="1"/>
  <c r="K177" i="1"/>
  <c r="H177" i="1"/>
  <c r="F177" i="1"/>
  <c r="D177" i="1"/>
  <c r="K176" i="1"/>
  <c r="H176" i="1"/>
  <c r="F176" i="1"/>
  <c r="D176" i="1"/>
  <c r="K175" i="1"/>
  <c r="H175" i="1"/>
  <c r="F175" i="1"/>
  <c r="D175" i="1"/>
  <c r="K174" i="1"/>
  <c r="H174" i="1"/>
  <c r="F174" i="1"/>
  <c r="D174" i="1"/>
  <c r="K173" i="1"/>
  <c r="H173" i="1"/>
  <c r="F173" i="1"/>
  <c r="D173" i="1"/>
  <c r="K163" i="1"/>
  <c r="B161" i="1"/>
  <c r="K161" i="1" s="1"/>
  <c r="O100" i="1"/>
  <c r="O98" i="1"/>
  <c r="O96" i="1"/>
  <c r="O94" i="1"/>
  <c r="B93" i="1"/>
  <c r="K7" i="1"/>
  <c r="D7" i="1"/>
  <c r="K171" i="1" l="1"/>
  <c r="M173" i="1"/>
  <c r="M174" i="1"/>
  <c r="M175" i="1"/>
  <c r="M176" i="1"/>
  <c r="M177" i="1"/>
  <c r="M178" i="1"/>
  <c r="M179" i="1"/>
  <c r="M180" i="1"/>
  <c r="M181" i="1" l="1"/>
  <c r="L182" i="1" s="1"/>
</calcChain>
</file>

<file path=xl/sharedStrings.xml><?xml version="1.0" encoding="utf-8"?>
<sst xmlns="http://schemas.openxmlformats.org/spreadsheetml/2006/main" count="623" uniqueCount="399">
  <si>
    <t>Industrial</t>
  </si>
  <si>
    <t>Agro Industry</t>
  </si>
  <si>
    <t>Cement Products</t>
  </si>
  <si>
    <t>Chemical</t>
  </si>
  <si>
    <t>Food and Beverage</t>
  </si>
  <si>
    <t>Forestry</t>
  </si>
  <si>
    <t xml:space="preserve">Lumber and wood Products </t>
  </si>
  <si>
    <t>Manufacturing</t>
  </si>
  <si>
    <t>Metal Products</t>
  </si>
  <si>
    <t>Mining</t>
  </si>
  <si>
    <t>Oil and Gas</t>
  </si>
  <si>
    <t>Plastic and rubber Products</t>
  </si>
  <si>
    <t>Printing</t>
  </si>
  <si>
    <t>Pulp and Paper</t>
  </si>
  <si>
    <t>Storage and Warehousing</t>
  </si>
  <si>
    <t>Transportation</t>
  </si>
  <si>
    <t>Water and wastewater treatment</t>
  </si>
  <si>
    <t>Convention Centre</t>
  </si>
  <si>
    <t>Court House</t>
  </si>
  <si>
    <t>Dining, Bar/Lounge/Leisure</t>
  </si>
  <si>
    <t>Dining, Cafeteria/Fast Food</t>
  </si>
  <si>
    <t>Dining, Family</t>
  </si>
  <si>
    <t>Exercise Centre</t>
  </si>
  <si>
    <t>Gymnasium</t>
  </si>
  <si>
    <t>Health Care/Clinic</t>
  </si>
  <si>
    <t>High School</t>
  </si>
  <si>
    <t>Hospital</t>
  </si>
  <si>
    <t>Hotel</t>
  </si>
  <si>
    <t>Ice Arena</t>
  </si>
  <si>
    <t>Institutional</t>
  </si>
  <si>
    <t>Large Grocery</t>
  </si>
  <si>
    <t>Library</t>
  </si>
  <si>
    <t>Motel</t>
  </si>
  <si>
    <t>Motion Picture Theatre</t>
  </si>
  <si>
    <t>Museum</t>
  </si>
  <si>
    <t>Nursing Home</t>
  </si>
  <si>
    <t>Office</t>
  </si>
  <si>
    <t>Penitentiary</t>
  </si>
  <si>
    <t>Performing Arts Theatre</t>
  </si>
  <si>
    <t>Police/Fire Station</t>
  </si>
  <si>
    <t>Post Office</t>
  </si>
  <si>
    <t>Primary School</t>
  </si>
  <si>
    <t>Retail - large</t>
  </si>
  <si>
    <t>Retail - small</t>
  </si>
  <si>
    <t>Shopping Mall</t>
  </si>
  <si>
    <t>Specialty Shop/Space</t>
  </si>
  <si>
    <t>Swimming Pool</t>
  </si>
  <si>
    <t>Transport Terminal</t>
  </si>
  <si>
    <t>University/College</t>
  </si>
  <si>
    <t>Warehouse</t>
  </si>
  <si>
    <t>Warehouse, Refrigerated</t>
  </si>
  <si>
    <t>Workshop</t>
  </si>
  <si>
    <t>Data Centre</t>
  </si>
  <si>
    <t>Documents and references</t>
  </si>
  <si>
    <t>Fuel type</t>
  </si>
  <si>
    <t>Consumption units</t>
  </si>
  <si>
    <t>Compressed Air</t>
  </si>
  <si>
    <t>Compressed Gas</t>
  </si>
  <si>
    <t>Fans and Blowers</t>
  </si>
  <si>
    <t>Heat Recovery Systems</t>
  </si>
  <si>
    <t>Lighting, commercial</t>
  </si>
  <si>
    <t>Lighting, industrial</t>
  </si>
  <si>
    <t>Materials Handling</t>
  </si>
  <si>
    <t>Pulping System, mechanical</t>
  </si>
  <si>
    <t>Motors and Drives</t>
  </si>
  <si>
    <t>Power Generation Systems</t>
  </si>
  <si>
    <t>Pumps, general purpose</t>
  </si>
  <si>
    <t>Pumps, hydraulic</t>
  </si>
  <si>
    <t>Transformers, electric distribution</t>
  </si>
  <si>
    <t>Lighting, street</t>
  </si>
  <si>
    <t>Project Coordination</t>
  </si>
  <si>
    <t>Drawings and Documentation</t>
  </si>
  <si>
    <t>Architect</t>
  </si>
  <si>
    <t>Certified Energy Manager</t>
  </si>
  <si>
    <t>Engineer-in-Training</t>
  </si>
  <si>
    <t>Lead Consultant</t>
  </si>
  <si>
    <t>Project Manager / Coordinator</t>
  </si>
  <si>
    <t>Technical Writer</t>
  </si>
  <si>
    <t>Cost Estimator</t>
  </si>
  <si>
    <t>Civil Engineer</t>
  </si>
  <si>
    <t>Civil Technologist</t>
  </si>
  <si>
    <t>Electrical Engineer</t>
  </si>
  <si>
    <t>Electrical Technologist</t>
  </si>
  <si>
    <t>Mechanical Engineer</t>
  </si>
  <si>
    <t>Mechanical Technologist</t>
  </si>
  <si>
    <t xml:space="preserve">  GJ</t>
  </si>
  <si>
    <t xml:space="preserve">  Lbs</t>
  </si>
  <si>
    <t xml:space="preserve">  Mbtu</t>
  </si>
  <si>
    <t xml:space="preserve">  cubic metres</t>
  </si>
  <si>
    <t>Lead Mechanical Engineer</t>
  </si>
  <si>
    <t>Graphic Arts / Drafting</t>
  </si>
  <si>
    <t>BCH-QMS-9462-C-001-GuidelinesforIndEnergyEfficiencyFeasibilityStudy</t>
  </si>
  <si>
    <t>BCH-QMS-9462-C-021-AdaptiveStreetLightingStudyRequirements</t>
  </si>
  <si>
    <t>BCH-QMS-9462-C-022-GuidelinesForIndEnduseAssessment</t>
  </si>
  <si>
    <t>BCH-QMS-9462-C-037-ReqsforIndEnergyEfficiencyFeasStudy-Fans-Blowers</t>
  </si>
  <si>
    <t>BCH-QMS-9462-C-048-RequirementsforanIndustrialEndUseAssessment-Pumps</t>
  </si>
  <si>
    <t>BCH-QMS-9462-C-049-GuidelinesforIndEnergyEfficiencyFeasibilityStudy-Pumps</t>
  </si>
  <si>
    <t>BCH-QMS-9462-C-050-ReqMechPulpPlantWideEnergyAudit</t>
  </si>
  <si>
    <t>BCH-QMS-9462-C-060-MinimumReqforIndLightingStudy</t>
  </si>
  <si>
    <t>BCH-QMS-9462-C-066 GuidelinesForAnIndustrialPlant-wideEnergyAudit</t>
  </si>
  <si>
    <t>BCH-QMS-9462-D-009-SpecificESrequirements</t>
  </si>
  <si>
    <t xml:space="preserve">BCH-QMS-9462-C-042_Unified Revised ES Requirements </t>
  </si>
  <si>
    <t>Type of study:</t>
  </si>
  <si>
    <t>Plant Wide Audit</t>
  </si>
  <si>
    <t>End Use Assessment</t>
  </si>
  <si>
    <t>Energy Efficiency Feasibility Study</t>
  </si>
  <si>
    <t>Energy Study</t>
  </si>
  <si>
    <t xml:space="preserve">  litres</t>
  </si>
  <si>
    <t>Floorspace area units</t>
  </si>
  <si>
    <t>Sq. Ft.</t>
  </si>
  <si>
    <t>Sq. m</t>
  </si>
  <si>
    <t>Technical Writing</t>
  </si>
  <si>
    <t>days, at</t>
  </si>
  <si>
    <t>miles, at</t>
  </si>
  <si>
    <t>km, at</t>
  </si>
  <si>
    <t>units, at</t>
  </si>
  <si>
    <t>$ per mile:</t>
  </si>
  <si>
    <t>$ per km:</t>
  </si>
  <si>
    <t>$ per unit:</t>
  </si>
  <si>
    <t>Cooling Systems</t>
  </si>
  <si>
    <t>BCH-QMS-9462-C-063-GuidelinesforIndEnergyEfficiencyFeasibilityStudy-Refrigeration</t>
  </si>
  <si>
    <t>Pumps, vacuum</t>
  </si>
  <si>
    <t>HVAC</t>
  </si>
  <si>
    <t>Process Controls</t>
  </si>
  <si>
    <t>Pumps, slurry and waste</t>
  </si>
  <si>
    <t>Ventilation / Auxiliaries Systems</t>
  </si>
  <si>
    <t>Heating Systems</t>
  </si>
  <si>
    <t>Domestic Water Systems</t>
  </si>
  <si>
    <t>Process Heating</t>
  </si>
  <si>
    <t>Process Cooling / Refrigeration</t>
  </si>
  <si>
    <t/>
  </si>
  <si>
    <t>Refrigeration / Food Prep. Systems</t>
  </si>
  <si>
    <t xml:space="preserve">  Natural Gas</t>
  </si>
  <si>
    <t xml:space="preserve">  Oil</t>
  </si>
  <si>
    <t xml:space="preserve">  Propane</t>
  </si>
  <si>
    <t xml:space="preserve">  Steam</t>
  </si>
  <si>
    <t>Transformers, distribution</t>
  </si>
  <si>
    <t>Customer staff or agent</t>
  </si>
  <si>
    <t>Study Requirements set out in the Sustainable Communities DE Application</t>
  </si>
  <si>
    <t>Study Requirements set out in the proposal application for an Industrial NPD</t>
  </si>
  <si>
    <t>Enter a title up to 40 characters long using owner, organization, site name, system, and/or location.</t>
  </si>
  <si>
    <t>Other</t>
  </si>
  <si>
    <t xml:space="preserve">  Not applicable</t>
  </si>
  <si>
    <t>Electrical - I.T</t>
  </si>
  <si>
    <t>Tanya Perewernycky</t>
  </si>
  <si>
    <t>Hours</t>
  </si>
  <si>
    <t>Mileage</t>
  </si>
  <si>
    <t>Car rental</t>
  </si>
  <si>
    <t>Process Engineer</t>
  </si>
  <si>
    <r>
      <t xml:space="preserve">To enter a line break, press </t>
    </r>
    <r>
      <rPr>
        <b/>
        <sz val="10"/>
        <rFont val="Arial"/>
        <family val="2"/>
      </rPr>
      <t>alt</t>
    </r>
    <r>
      <rPr>
        <sz val="10"/>
        <rFont val="Arial"/>
        <family val="2"/>
      </rPr>
      <t xml:space="preserve"> + </t>
    </r>
    <r>
      <rPr>
        <b/>
        <sz val="10"/>
        <rFont val="Arial"/>
        <family val="2"/>
      </rPr>
      <t>Enter</t>
    </r>
    <r>
      <rPr>
        <sz val="10"/>
        <rFont val="Arial"/>
        <family val="2"/>
      </rPr>
      <t>.</t>
    </r>
  </si>
  <si>
    <t>Information Technology Only</t>
  </si>
  <si>
    <t>Identify all technologies that are to be included in the scope of study:</t>
  </si>
  <si>
    <t xml:space="preserve">If desired, use this section to enter additional information about the consultant, customer or this request. For example, enter any existing customer project numbers, and/or information about deliverables, proposed study schedule, assumptions, clarifications, exclusions, etc. </t>
  </si>
  <si>
    <t>Lighting Only</t>
  </si>
  <si>
    <t>Dormitory</t>
  </si>
  <si>
    <t>Laboratory/Research</t>
  </si>
  <si>
    <t>Manufacturing Facility</t>
  </si>
  <si>
    <t>Miscellaneous Space</t>
  </si>
  <si>
    <t>Religious Institutional</t>
  </si>
  <si>
    <t>Sports Arena</t>
  </si>
  <si>
    <t>Modeling Specialist</t>
  </si>
  <si>
    <t>Accommodation</t>
  </si>
  <si>
    <t>Mileage units</t>
  </si>
  <si>
    <t>604 623-4596</t>
  </si>
  <si>
    <t>Steve Quon</t>
  </si>
  <si>
    <t>604-623-4593</t>
  </si>
  <si>
    <t>Subject Category</t>
  </si>
  <si>
    <t>Site Type</t>
  </si>
  <si>
    <t>Lighting Retrofit</t>
  </si>
  <si>
    <t>Type of Study</t>
  </si>
  <si>
    <t>Power Smart Alliance</t>
  </si>
  <si>
    <t>Drop Down Menus</t>
  </si>
  <si>
    <t>=VariableData!$C$2:$C$5</t>
  </si>
  <si>
    <t>=IF(AND(VariableData!$V$7,NOT(VariableData!$W$7)),VariableData!$G$2:$G$3,VariableData!$E$2)</t>
  </si>
  <si>
    <t>=IF(OR(VariableData!B4,VariableData!F2,VariableData!F3),VariableData!$S$2:$S$3,VariableData!E2)</t>
  </si>
  <si>
    <t>Fuel Type</t>
  </si>
  <si>
    <t>Consumption Units</t>
  </si>
  <si>
    <t>=IF(VariableData!B4,VariableData!$X$2:$X$6,VariableData!$E$2)</t>
  </si>
  <si>
    <t>=IF(AND(VariableData!$B$4,FuelType&lt;&gt;VariableData!X2),VariableData!$Y$2:$Y$6,VariableData!$E$2)</t>
  </si>
  <si>
    <t>Technologies</t>
  </si>
  <si>
    <t>Roles</t>
  </si>
  <si>
    <t>Tech Scope</t>
  </si>
  <si>
    <t>Expertise</t>
  </si>
  <si>
    <t>Control Systems</t>
  </si>
  <si>
    <t>Refrigeration / Food Prep Systems</t>
  </si>
  <si>
    <t>Name</t>
  </si>
  <si>
    <t>Total</t>
  </si>
  <si>
    <t>Travel</t>
  </si>
  <si>
    <t>=IF(VariableData!$F$5,VariableData!$O$2:$O$20,IF(VariableData!$F$4,VariableData!$O$12:$O$20,IF(OR(VariableData!$F$2,VariableData!$F$3),VariableData!$O$15:$O$20,VariableData!$O$2:$O$20)))</t>
  </si>
  <si>
    <t>=IF(VariableData!$F$5,VariableData!$P$2:$P$24,IF(VariableData!$F$4,VariableData!$P$25:$P$36,IF(OR(VariableData!$F$2,VariableData!$F$3),VariableData!$P$37:$P$40,VariableData!$P$2:$P$24)))</t>
  </si>
  <si>
    <t>Advanced Energy Office</t>
  </si>
  <si>
    <t>Building Envelope</t>
  </si>
  <si>
    <t>Custom Lighting</t>
  </si>
  <si>
    <t>Data Server Virtualization</t>
  </si>
  <si>
    <t>Demo Project</t>
  </si>
  <si>
    <t>Domestic Hot Water</t>
  </si>
  <si>
    <t>Food Preparation Retrofit</t>
  </si>
  <si>
    <t>Green IT</t>
  </si>
  <si>
    <t>Green Motors Initiatives</t>
  </si>
  <si>
    <t>High Bay Lighting</t>
  </si>
  <si>
    <t>HVAC Operations and Maintenance</t>
  </si>
  <si>
    <t>Lighting</t>
  </si>
  <si>
    <t>Load Displacement - Bio-Gas</t>
  </si>
  <si>
    <t>Load Displacement - Biomass</t>
  </si>
  <si>
    <t>Load Displacement - Geothermal</t>
  </si>
  <si>
    <t>Load Displacement - Hydro</t>
  </si>
  <si>
    <t>Load Displacement - Natural Gas</t>
  </si>
  <si>
    <t>Load Displacement - Process Heat (no incremental fuel)</t>
  </si>
  <si>
    <t>Load Displacement - Renewable Natural Gas</t>
  </si>
  <si>
    <t>Load Displacement - Solar</t>
  </si>
  <si>
    <t>Load Displacement - Waste Hydrogen Gas</t>
  </si>
  <si>
    <t>Load Displacement - Wind</t>
  </si>
  <si>
    <t>Outdoor Lighting</t>
  </si>
  <si>
    <t>Process</t>
  </si>
  <si>
    <t>Pumps</t>
  </si>
  <si>
    <t>Refrigeration</t>
  </si>
  <si>
    <t>Retrocommissioning</t>
  </si>
  <si>
    <t>Workplace Conservation</t>
  </si>
  <si>
    <t>All Fuels Evaluation</t>
  </si>
  <si>
    <t>New Mine Electrical Efficiency Evaluation</t>
  </si>
  <si>
    <t>Customer Site Investigation</t>
  </si>
  <si>
    <t>Energy Monitoring and Targeting Project</t>
  </si>
  <si>
    <t>Plant Wide Audit Level II</t>
  </si>
  <si>
    <t>=IF(VariableData!$F$5,VariableData!$I$3:$I$5,IF(Subject_Category="","",VariableData!$I$6:$I$6))</t>
  </si>
  <si>
    <t>Identify the portion of the site and/or the boundary containing the systems to be studied:</t>
  </si>
  <si>
    <t>Please save the final version of this Proposal form in PDF format.</t>
  </si>
  <si>
    <t>Include known facts and assumptions, and identify any metering equipment required</t>
  </si>
  <si>
    <t>Include equipment type, size, hours of operation, and describe any known problem areas</t>
  </si>
  <si>
    <t>=IF(VariableData!$F$5,VariableData!$L$2:$L$17,IF(OR(VariableData!$F$2,VariableData!$F$3),VariableData!$L$28:$L$31,IF(VariableData!$F$4,VariableData!$L$18:$L$27,L2:L31)))</t>
  </si>
  <si>
    <t>Commercial - Mechanical</t>
  </si>
  <si>
    <t>e.g. tour the plant, talk to operators, right-size the system, consider standards, etc</t>
  </si>
  <si>
    <t>To complete this section, familiarity with the plant and equipment is required</t>
  </si>
  <si>
    <t>Briefly describe how the energy savings would be verified?</t>
  </si>
  <si>
    <t>New Plant Design (NPD)</t>
  </si>
  <si>
    <t>Attach a diagram, with submission, if useful to illustrate the boundary of the scope, analysis, and significant interactions with adjacent systems and equipment:</t>
  </si>
  <si>
    <t>Multiple Sites</t>
  </si>
  <si>
    <t>How do you propose to identify energy saving opportunities and evaluate the cost and benefit of each?  Furthermore, indicate if you plan to evaluate any specific, known, or recommended ECMs</t>
  </si>
  <si>
    <t>INSTRUCTIONS</t>
  </si>
  <si>
    <t>Proposal details</t>
  </si>
  <si>
    <t>Revision</t>
  </si>
  <si>
    <t>Name (Individual)</t>
  </si>
  <si>
    <t>Email</t>
  </si>
  <si>
    <t>Phone</t>
  </si>
  <si>
    <t>Date</t>
  </si>
  <si>
    <t>Study Title</t>
  </si>
  <si>
    <t>Company</t>
  </si>
  <si>
    <t>Study Role</t>
  </si>
  <si>
    <t>1° Expertise</t>
  </si>
  <si>
    <t>Fees for professional services</t>
  </si>
  <si>
    <t>Note: fees for travel time may not be applicable in all cases</t>
  </si>
  <si>
    <t>Do not include PST or GST for fees for professional services and travel time.</t>
  </si>
  <si>
    <t>On-Site</t>
  </si>
  <si>
    <t>Rate</t>
  </si>
  <si>
    <t xml:space="preserve">Subtotal for Fees: </t>
  </si>
  <si>
    <t>Estimate of expenses</t>
  </si>
  <si>
    <t>Expense Type</t>
  </si>
  <si>
    <t xml:space="preserve">Subtotal for Expenses: </t>
  </si>
  <si>
    <t xml:space="preserve">Total Fees and Expenses: </t>
  </si>
  <si>
    <t>Exp1</t>
  </si>
  <si>
    <t>Exp2</t>
  </si>
  <si>
    <t>Exp3</t>
  </si>
  <si>
    <t>Exp4</t>
  </si>
  <si>
    <t>$/exp</t>
  </si>
  <si>
    <t>R$/kW</t>
  </si>
  <si>
    <t>$/KWh</t>
  </si>
  <si>
    <t>$/kW</t>
  </si>
  <si>
    <t>Air fare</t>
  </si>
  <si>
    <t>for</t>
  </si>
  <si>
    <t>ppl, at</t>
  </si>
  <si>
    <t>$ per person</t>
  </si>
  <si>
    <t xml:space="preserve"> </t>
  </si>
  <si>
    <t>SGS</t>
  </si>
  <si>
    <t>$ per day</t>
  </si>
  <si>
    <t>MGS</t>
  </si>
  <si>
    <t>of</t>
  </si>
  <si>
    <t>km</t>
  </si>
  <si>
    <t>LGS</t>
  </si>
  <si>
    <t>ppl, for</t>
  </si>
  <si>
    <t>$ / day</t>
  </si>
  <si>
    <t>TSR</t>
  </si>
  <si>
    <t>All meals</t>
  </si>
  <si>
    <t>days</t>
  </si>
  <si>
    <t>Breakfast</t>
  </si>
  <si>
    <t>Lunch</t>
  </si>
  <si>
    <t>Dinner</t>
  </si>
  <si>
    <t>Rental</t>
  </si>
  <si>
    <t>unit, for</t>
  </si>
  <si>
    <t>Role$</t>
  </si>
  <si>
    <t>IndExpertise</t>
  </si>
  <si>
    <t>CommExpertise</t>
  </si>
  <si>
    <t>LightExpertise</t>
  </si>
  <si>
    <t>Alliance</t>
  </si>
  <si>
    <t>Legal name of firm</t>
  </si>
  <si>
    <t>Site type</t>
  </si>
  <si>
    <t>Engineer of Record is a registered member (P.Eng), licensee of, or eligible for membership with EGBC?</t>
  </si>
  <si>
    <t>Is the Engineer of Record registered with BC Hydro Alliance?</t>
  </si>
  <si>
    <t>Has BC Hydro CEM Engineering and Alliance been consulted in the preparation of this proposal?</t>
  </si>
  <si>
    <t xml:space="preserve">Date of consultation with CEME: </t>
  </si>
  <si>
    <t>What is the name of the contact with CEM Engineering?</t>
  </si>
  <si>
    <t>BC Hydro KAM (or BC Hydro representative)</t>
  </si>
  <si>
    <t>Program eligibility</t>
  </si>
  <si>
    <t>Professional Engineer of record</t>
  </si>
  <si>
    <t>System description</t>
  </si>
  <si>
    <t>System boundary</t>
  </si>
  <si>
    <t>Baseline determination</t>
  </si>
  <si>
    <t>Opportunity identification and evaluation</t>
  </si>
  <si>
    <t>Recommended opportunities</t>
  </si>
  <si>
    <t>Additional information</t>
  </si>
  <si>
    <t>Please list any attached files, including consultant version of proposal for study and any supporting documents.</t>
  </si>
  <si>
    <t>Customer details</t>
  </si>
  <si>
    <t>Is the Engineer of Record familiar with relevant program offers and study guidelines?</t>
  </si>
  <si>
    <t>Have you included the CVs of each individual consultant taking part in this study?</t>
  </si>
  <si>
    <t>Enter the details for the project team that will complete the work.  Please note that any personnel changes must be communicated to BC Hydro in a revised proposal</t>
  </si>
  <si>
    <t>Has it been confirmed that no prior energy studies relates to the system being studied?</t>
  </si>
  <si>
    <t>Contact Phone</t>
  </si>
  <si>
    <t>Role</t>
  </si>
  <si>
    <t>Site contact (Energy manager)</t>
  </si>
  <si>
    <t>Site Address</t>
  </si>
  <si>
    <t>Site City</t>
  </si>
  <si>
    <t>Contact email</t>
  </si>
  <si>
    <t>Scope and cost of proposed study includes all required instrumentation, testing, current and historical data collection, and on-site staff.</t>
  </si>
  <si>
    <t>Sector</t>
  </si>
  <si>
    <t>Study Type</t>
  </si>
  <si>
    <t>if multiple sites in scope, select 'multiple sites'</t>
  </si>
  <si>
    <t>Description of system to be studied and known issues:</t>
  </si>
  <si>
    <t xml:space="preserve">Methods of verifying energy savings </t>
  </si>
  <si>
    <t>End Uses</t>
  </si>
  <si>
    <t>Networked Lighting Controls</t>
  </si>
  <si>
    <t>The Alliance consultant is to complete this template with assistance of the customer where required.  The form is completed after a pre-engagement meeting has occurred between the customer, consultant, KAM, alliance and CEME to discuss the overall scope of the study. This form is required for all study applications including EUA and EEFS</t>
  </si>
  <si>
    <t>Site Account Number</t>
  </si>
  <si>
    <t>Plant Wide Audit (PWA) - Level I, II, III:</t>
  </si>
  <si>
    <r>
      <t>End Use Assessment</t>
    </r>
    <r>
      <rPr>
        <sz val="10"/>
        <rFont val="Arial"/>
        <family val="2"/>
      </rPr>
      <t>:</t>
    </r>
  </si>
  <si>
    <t>Energy Feasibility Study:</t>
  </si>
  <si>
    <t>New Plant Design:</t>
  </si>
  <si>
    <t xml:space="preserve">Commercial Energy Study - Single or Multiple Measure: </t>
  </si>
  <si>
    <t xml:space="preserve">Commercial Energy Study - Whole Building:  </t>
  </si>
  <si>
    <t xml:space="preserve">     Energy savings and implementation cost estimates to +/- 50%. EUAs are often referred to in industry as a Level 1 assessment, scoping study or pre-feasibility study. </t>
  </si>
  <si>
    <t>The result of an energy study estimates the electricity energy savings to Grade 10 (+/- 10%), and implementation costs estimates to within Grade 30 (+/-30%).</t>
  </si>
  <si>
    <t xml:space="preserve">This study will help customers understand their design options by developing a theoretical baseline and comparing it to other, more energy-efficient options.  </t>
  </si>
  <si>
    <t>The result of an Industrial New Plant Design study estimates the electricity energy savings to Grade 10 (+/-10%), and incremental implementation costs estimates to within Grade 30 (+/-30%).</t>
  </si>
  <si>
    <t>Energy Study Offers- Definitions</t>
  </si>
  <si>
    <r>
      <t>·</t>
    </r>
    <r>
      <rPr>
        <sz val="7"/>
        <rFont val="Arial"/>
        <family val="2"/>
      </rPr>
      <t xml:space="preserve">       </t>
    </r>
    <r>
      <rPr>
        <sz val="10"/>
        <rFont val="Arial"/>
        <family val="2"/>
      </rPr>
      <t xml:space="preserve">End Use Assessments (EUA) are a high-level low-cost investigation on an end-use system that is used to decide if a detailed Energy Efficiency Feasibility Study is worthwhile. </t>
    </r>
  </si>
  <si>
    <r>
      <t>·</t>
    </r>
    <r>
      <rPr>
        <sz val="7"/>
        <rFont val="Arial"/>
        <family val="2"/>
      </rPr>
      <t xml:space="preserve">       </t>
    </r>
    <r>
      <rPr>
        <sz val="10"/>
        <rFont val="Arial"/>
        <family val="2"/>
      </rPr>
      <t xml:space="preserve">An electrical Energy Efficiency Feasibility Study (Energy Study or EEFS) builds a business case for an energy efficiency project. </t>
    </r>
  </si>
  <si>
    <r>
      <t>·</t>
    </r>
    <r>
      <rPr>
        <sz val="7"/>
        <rFont val="Arial"/>
        <family val="2"/>
      </rPr>
      <t xml:space="preserve">       </t>
    </r>
    <r>
      <rPr>
        <sz val="10"/>
        <rFont val="Arial"/>
        <family val="2"/>
      </rPr>
      <t xml:space="preserve">An Industrial New Plant Design (NPD) Study is for customers looking to build efficiency into new or expanding facilities. </t>
    </r>
  </si>
  <si>
    <r>
      <t>·</t>
    </r>
    <r>
      <rPr>
        <sz val="7"/>
        <rFont val="Arial"/>
        <family val="2"/>
      </rPr>
      <t xml:space="preserve">       </t>
    </r>
    <r>
      <rPr>
        <sz val="10"/>
        <rFont val="Arial"/>
        <family val="2"/>
      </rPr>
      <t xml:space="preserve">Energy Study that focuses on a specific or multiple energy conservation end uses and/ or measures (e.g. lighting, mechanical, refrigeration).  </t>
    </r>
  </si>
  <si>
    <t xml:space="preserve">·    Energy Study that focuses on the whole building as a system also including process end-uses such as data centre cooling, cooking refrigeration, and other light industrial processes.  </t>
  </si>
  <si>
    <t>·  There are specific thresholds for energy consumption and cost for each level</t>
  </si>
  <si>
    <t xml:space="preserve">·   An energy audit is an ideal starting point for a customer wishing to save energy. It takes a plant-wide look at all energy using systems and serves three primary purposes: </t>
  </si>
  <si>
    <t xml:space="preserve"> - Quantify where energy is used within a facility </t>
  </si>
  <si>
    <t xml:space="preserve">Forecasted Study Completion Date </t>
  </si>
  <si>
    <t>Commercial Energy Study - Single or Multiple Measure</t>
  </si>
  <si>
    <t>Commercial Energy Study - Whole Building</t>
  </si>
  <si>
    <t>Automotive Facility</t>
  </si>
  <si>
    <t>Courthouse</t>
  </si>
  <si>
    <t>Dining: Bar Lounge/Leisure</t>
  </si>
  <si>
    <t>Dining: Cafeteria/Fast Food</t>
  </si>
  <si>
    <t>Dining: Family</t>
  </si>
  <si>
    <t>Fire Station</t>
  </si>
  <si>
    <t>Health-care clinic</t>
  </si>
  <si>
    <t>Hotel/Motel</t>
  </si>
  <si>
    <t>Multifamily</t>
  </si>
  <si>
    <t>Parking Garage</t>
  </si>
  <si>
    <t>Religious Building</t>
  </si>
  <si>
    <t>School - Primary</t>
  </si>
  <si>
    <t>School - Secondary</t>
  </si>
  <si>
    <t>Town hall</t>
  </si>
  <si>
    <t xml:space="preserve">What are the anticpated energy savings [kWh/yr] for the overall project and, if known, describe anticipated ECMs to be studied. If there is a lighting component, what are the anticipated energy savings [kWh/yr] for the lighting component only? </t>
  </si>
  <si>
    <t>DDC data, flow measurements, calculated estimates, billing data, building energy consumption [kWh/yr], building annual hours of operation, etc</t>
  </si>
  <si>
    <t>How will the baseline energy consumption for each proposed ECM be determined or measured?</t>
  </si>
  <si>
    <t xml:space="preserve">Does the lighting component include Advanced/Networked Lighting Controls? </t>
  </si>
  <si>
    <t xml:space="preserve">      - Level II    5-30 GWh/yr (and 3+ systems in scope)  </t>
  </si>
  <si>
    <t xml:space="preserve">      - Level III   &gt;10 GWh/yr (and 5+ systems in scope)   </t>
  </si>
  <si>
    <t>Minimum energy consumption per system:       1 GWh/yr</t>
  </si>
  <si>
    <t xml:space="preserve">     Minimum energy consumption per system:       1 GWh/yr</t>
  </si>
  <si>
    <t xml:space="preserve">      - Level I    2-20 GWh/yr                                         </t>
  </si>
  <si>
    <t>·    Minimum energy consumption per site and/or number of systems required:</t>
  </si>
  <si>
    <t>Load Management Audit (NWA):</t>
  </si>
  <si>
    <t>Load Management Audit (NWA)</t>
  </si>
  <si>
    <t>Demand Response</t>
  </si>
  <si>
    <t>Energy Storage</t>
  </si>
  <si>
    <t>Does the subject(s) of this study involve potential energy savings exceeding:</t>
  </si>
  <si>
    <t xml:space="preserve">    - 300,000 kWh/yr for Industrial E.E. Feasibility or New Plant Design</t>
  </si>
  <si>
    <t xml:space="preserve">    identify opportunities for implementing energy efficiency (EE), demand response (DR), and distributed generation (DG) including energy storage. </t>
  </si>
  <si>
    <t xml:space="preserve">    - The purpose of a Load Management Audit (LMA) is to provide selected customers within a defined BC Hydro service area an understanding of their energy performance and </t>
  </si>
  <si>
    <t xml:space="preserve">    - There is currently no minimum threshold and customer are prioritized by their annual energy consumption and demand and selected by Marketing to participate</t>
  </si>
  <si>
    <t xml:space="preserve">     - The goal of these audits is to identify potential investments and operating practices that can defer or replace the need for distribution projects and substation improvements</t>
  </si>
  <si>
    <t>For lighting components</t>
  </si>
  <si>
    <t>Total building area to be studied for the lighting component [sq. ft.]:</t>
  </si>
  <si>
    <t xml:space="preserve">if multiple sites in scope enter account numbers at the end in  "Additionnal Information" </t>
  </si>
  <si>
    <t xml:space="preserve">    - Identify O&amp;M opportunities the customers can implement immediately </t>
  </si>
  <si>
    <t xml:space="preserve">    - Prioritize systems that offer the greatest opportunity for further study. </t>
  </si>
  <si>
    <t>Proposed team and cost</t>
  </si>
  <si>
    <t>For Commercial Studies</t>
  </si>
  <si>
    <t>Year Built</t>
  </si>
  <si>
    <t>Year Renovated</t>
  </si>
  <si>
    <t>Energy study funding proposal
v8.1</t>
  </si>
  <si>
    <t xml:space="preserve">    - 25,000 kWh/yr  for Commercial studies </t>
  </si>
  <si>
    <t>Total Area [sq. ft.]</t>
  </si>
  <si>
    <t>Area to be studied  [sq. 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</si>
</sst>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 &quot;0"/>
    <numFmt numFmtId="165" formatCode="0&quot;.&quot;"/>
    <numFmt numFmtId="166" formatCode="&quot;$&quot;#,##0"/>
  </numFmts>
  <fonts count="65" x14ac:knownFonts="1">
    <font>
      <sz val="10"/>
      <name val="Arial"/>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color indexed="21"/>
      <name val="Arial"/>
      <family val="2"/>
    </font>
    <font>
      <i/>
      <sz val="10"/>
      <color indexed="21"/>
      <name val="Arial"/>
      <family val="2"/>
    </font>
    <font>
      <sz val="10"/>
      <color indexed="8"/>
      <name val="Arial"/>
      <family val="2"/>
    </font>
    <font>
      <sz val="10"/>
      <name val="Arial"/>
      <family val="2"/>
    </font>
    <font>
      <b/>
      <sz val="10"/>
      <name val="Arial"/>
      <family val="2"/>
    </font>
    <font>
      <sz val="10"/>
      <color indexed="30"/>
      <name val="Arial"/>
      <family val="2"/>
    </font>
    <font>
      <sz val="8"/>
      <name val="Arial"/>
      <family val="2"/>
    </font>
    <font>
      <b/>
      <sz val="10"/>
      <color indexed="8"/>
      <name val="Arial"/>
      <family val="2"/>
    </font>
    <font>
      <sz val="8"/>
      <color rgb="FF000000"/>
      <name val="Tahoma"/>
      <family val="2"/>
    </font>
    <font>
      <b/>
      <sz val="10"/>
      <color theme="9" tint="-0.249977111117893"/>
      <name val="Arial"/>
      <family val="2"/>
    </font>
    <font>
      <b/>
      <sz val="8"/>
      <name val="Arial"/>
      <family val="2"/>
    </font>
    <font>
      <sz val="8"/>
      <color theme="0" tint="-0.499984740745262"/>
      <name val="Arial"/>
      <family val="2"/>
    </font>
    <font>
      <i/>
      <sz val="9"/>
      <name val="Arial"/>
      <family val="2"/>
    </font>
    <font>
      <i/>
      <sz val="11"/>
      <name val="Arial"/>
      <family val="2"/>
    </font>
    <font>
      <b/>
      <sz val="9"/>
      <color indexed="10"/>
      <name val="Arial"/>
      <family val="2"/>
    </font>
    <font>
      <sz val="10"/>
      <name val="Arial Black"/>
      <family val="2"/>
    </font>
    <font>
      <b/>
      <sz val="12"/>
      <name val="Arial Black"/>
      <family val="2"/>
    </font>
    <font>
      <i/>
      <sz val="9"/>
      <color rgb="FF004F6C"/>
      <name val="Arial"/>
      <family val="2"/>
    </font>
    <font>
      <i/>
      <sz val="10"/>
      <color rgb="FF004F6C"/>
      <name val="Arial"/>
      <family val="2"/>
    </font>
    <font>
      <b/>
      <sz val="10"/>
      <color theme="1"/>
      <name val="Arial"/>
      <family val="2"/>
    </font>
    <font>
      <sz val="10"/>
      <color theme="1"/>
      <name val="Arial"/>
      <family val="2"/>
    </font>
    <font>
      <i/>
      <sz val="10"/>
      <color theme="1"/>
      <name val="Arial"/>
      <family val="2"/>
    </font>
    <font>
      <sz val="8"/>
      <color theme="0" tint="-0.249977111117893"/>
      <name val="Arial"/>
      <family val="2"/>
    </font>
    <font>
      <i/>
      <sz val="10"/>
      <color rgb="FFFF0000"/>
      <name val="Arial"/>
      <family val="2"/>
    </font>
    <font>
      <i/>
      <sz val="10"/>
      <color theme="0" tint="-0.499984740745262"/>
      <name val="Arial"/>
      <family val="2"/>
    </font>
    <font>
      <sz val="10"/>
      <color rgb="FFFF0000"/>
      <name val="Arial"/>
      <family val="2"/>
    </font>
    <font>
      <sz val="12"/>
      <color rgb="FF10A3C8"/>
      <name val="Arial Black"/>
      <family val="2"/>
    </font>
    <font>
      <sz val="10"/>
      <color rgb="FF10A3C8"/>
      <name val="Arial"/>
      <family val="2"/>
    </font>
    <font>
      <b/>
      <sz val="10"/>
      <color rgb="FF10A3C8"/>
      <name val="Arial"/>
      <family val="2"/>
    </font>
    <font>
      <b/>
      <sz val="12"/>
      <color rgb="FF10A3C8"/>
      <name val="Arial"/>
      <family val="2"/>
    </font>
    <font>
      <i/>
      <sz val="10"/>
      <name val="Arial"/>
      <family val="2"/>
    </font>
    <font>
      <i/>
      <sz val="11"/>
      <color rgb="FFFF0000"/>
      <name val="Arial"/>
      <family val="2"/>
    </font>
    <font>
      <i/>
      <sz val="10"/>
      <color rgb="FFFA4616"/>
      <name val="Arial"/>
      <family val="2"/>
    </font>
    <font>
      <sz val="10"/>
      <color rgb="FFFA4616"/>
      <name val="Arial"/>
      <family val="2"/>
    </font>
    <font>
      <sz val="9"/>
      <color rgb="FFFA4616"/>
      <name val="Arial"/>
      <family val="2"/>
    </font>
    <font>
      <i/>
      <sz val="8"/>
      <name val="Arial"/>
      <family val="2"/>
    </font>
    <font>
      <b/>
      <sz val="10"/>
      <color theme="0"/>
      <name val="Arial"/>
      <family val="2"/>
    </font>
    <font>
      <sz val="8"/>
      <color rgb="FF004F6C"/>
      <name val="Arial"/>
      <family val="2"/>
    </font>
    <font>
      <sz val="10"/>
      <color rgb="FF004F6C"/>
      <name val="Arial"/>
      <family val="2"/>
    </font>
    <font>
      <b/>
      <sz val="12"/>
      <name val="Arial"/>
      <family val="2"/>
    </font>
    <font>
      <sz val="7"/>
      <name val="Arial"/>
      <family val="2"/>
    </font>
    <font>
      <i/>
      <sz val="8"/>
      <color rgb="FF004F6C"/>
      <name val="Arial"/>
      <family val="2"/>
    </font>
    <font>
      <sz val="9"/>
      <color rgb="FF004F6C"/>
      <name val="Arial"/>
      <family val="2"/>
    </font>
    <font>
      <b/>
      <sz val="10"/>
      <name val="Arial Black"/>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39997558519241921"/>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bgColor indexed="64"/>
      </patternFill>
    </fill>
    <fill>
      <patternFill patternType="solid">
        <fgColor theme="0" tint="-4.9989318521683403E-2"/>
        <bgColor indexed="64"/>
      </patternFill>
    </fill>
    <fill>
      <patternFill patternType="solid">
        <fgColor rgb="FF10A3C8"/>
        <bgColor indexed="64"/>
      </patternFill>
    </fill>
    <fill>
      <patternFill patternType="solid">
        <fgColor rgb="FF9ADBE8"/>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style="thin">
        <color theme="0" tint="-4.9989318521683403E-2"/>
      </top>
      <bottom style="thin">
        <color theme="0" tint="-4.9989318521683403E-2"/>
      </bottom>
      <diagonal/>
    </border>
    <border>
      <left/>
      <right/>
      <top style="thin">
        <color theme="0" tint="-4.9989318521683403E-2"/>
      </top>
      <bottom/>
      <diagonal/>
    </border>
    <border>
      <left/>
      <right style="thin">
        <color theme="0"/>
      </right>
      <top style="thin">
        <color theme="0" tint="-4.9989318521683403E-2"/>
      </top>
      <bottom style="thin">
        <color theme="0" tint="-4.9989318521683403E-2"/>
      </bottom>
      <diagonal/>
    </border>
    <border>
      <left/>
      <right/>
      <top style="medium">
        <color rgb="FF004F6C"/>
      </top>
      <bottom/>
      <diagonal/>
    </border>
    <border>
      <left/>
      <right/>
      <top/>
      <bottom style="medium">
        <color rgb="FF004F6C"/>
      </bottom>
      <diagonal/>
    </border>
    <border>
      <left style="thin">
        <color rgb="FF10A3C8"/>
      </left>
      <right style="thin">
        <color rgb="FF10A3C8"/>
      </right>
      <top style="thin">
        <color rgb="FF10A3C8"/>
      </top>
      <bottom style="thin">
        <color rgb="FF10A3C8"/>
      </bottom>
      <diagonal/>
    </border>
    <border>
      <left style="thin">
        <color rgb="FF10A3C8"/>
      </left>
      <right/>
      <top style="thin">
        <color rgb="FF10A3C8"/>
      </top>
      <bottom style="thin">
        <color rgb="FF10A3C8"/>
      </bottom>
      <diagonal/>
    </border>
    <border>
      <left/>
      <right/>
      <top style="thin">
        <color rgb="FF10A3C8"/>
      </top>
      <bottom style="thin">
        <color rgb="FF10A3C8"/>
      </bottom>
      <diagonal/>
    </border>
    <border>
      <left/>
      <right style="thin">
        <color rgb="FF10A3C8"/>
      </right>
      <top style="thin">
        <color rgb="FF10A3C8"/>
      </top>
      <bottom style="thin">
        <color rgb="FF10A3C8"/>
      </bottom>
      <diagonal/>
    </border>
    <border>
      <left/>
      <right/>
      <top style="thin">
        <color rgb="FF10A3C8"/>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10A3C8"/>
      </left>
      <right/>
      <top/>
      <bottom/>
      <diagonal/>
    </border>
    <border>
      <left/>
      <right/>
      <top/>
      <bottom style="thin">
        <color rgb="FF10A3C8"/>
      </bottom>
      <diagonal/>
    </border>
  </borders>
  <cellStyleXfs count="55">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4" fillId="0" borderId="0"/>
    <xf numFmtId="0" fontId="3" fillId="23" borderId="7" applyNumberFormat="0" applyFont="0" applyAlignment="0" applyProtection="0"/>
    <xf numFmtId="0" fontId="24" fillId="23" borderId="7" applyNumberFormat="0" applyFont="0" applyAlignment="0" applyProtection="0"/>
    <xf numFmtId="0" fontId="24" fillId="23" borderId="7" applyNumberFormat="0" applyFont="0" applyAlignment="0" applyProtection="0"/>
    <xf numFmtId="0" fontId="24"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 fillId="0" borderId="0"/>
    <xf numFmtId="0" fontId="1" fillId="0" borderId="0"/>
    <xf numFmtId="0" fontId="58" fillId="0" borderId="37">
      <alignment horizontal="center" vertical="center"/>
      <protection locked="0"/>
    </xf>
    <xf numFmtId="0" fontId="58" fillId="0" borderId="37">
      <alignment horizontal="left" vertical="top" wrapText="1"/>
      <protection locked="0"/>
    </xf>
    <xf numFmtId="0" fontId="57" fillId="35" borderId="26">
      <alignment horizontal="center"/>
    </xf>
    <xf numFmtId="0" fontId="47" fillId="0" borderId="0">
      <alignment vertical="center"/>
      <protection hidden="1"/>
    </xf>
    <xf numFmtId="0" fontId="59" fillId="36" borderId="31">
      <alignment horizontal="center" vertical="center"/>
    </xf>
    <xf numFmtId="166" fontId="59" fillId="36" borderId="31">
      <alignment horizontal="right" vertical="center"/>
    </xf>
  </cellStyleXfs>
  <cellXfs count="240">
    <xf numFmtId="0" fontId="0" fillId="0" borderId="0" xfId="0"/>
    <xf numFmtId="0" fontId="21" fillId="0" borderId="0" xfId="0" applyFont="1" applyBorder="1" applyAlignment="1" applyProtection="1">
      <protection hidden="1"/>
    </xf>
    <xf numFmtId="0" fontId="26" fillId="0" borderId="0" xfId="0" applyFont="1" applyAlignment="1" applyProtection="1">
      <alignment horizontal="left"/>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Border="1" applyAlignment="1" applyProtection="1">
      <alignment wrapText="1"/>
      <protection hidden="1"/>
    </xf>
    <xf numFmtId="0" fontId="24" fillId="0" borderId="0" xfId="0" applyFont="1" applyFill="1" applyAlignment="1" applyProtection="1">
      <alignment horizontal="left"/>
      <protection hidden="1"/>
    </xf>
    <xf numFmtId="0" fontId="3" fillId="0" borderId="0" xfId="0" applyFont="1" applyFill="1" applyProtection="1">
      <protection hidden="1"/>
    </xf>
    <xf numFmtId="0" fontId="3" fillId="0" borderId="13" xfId="0" applyFont="1" applyBorder="1" applyProtection="1">
      <protection hidden="1"/>
    </xf>
    <xf numFmtId="0" fontId="3" fillId="0" borderId="13" xfId="0" applyFont="1" applyBorder="1"/>
    <xf numFmtId="0" fontId="0" fillId="0" borderId="13" xfId="0" applyBorder="1"/>
    <xf numFmtId="0" fontId="0" fillId="29" borderId="13" xfId="0" applyFill="1" applyBorder="1"/>
    <xf numFmtId="0" fontId="0" fillId="28" borderId="13" xfId="0" applyFill="1" applyBorder="1"/>
    <xf numFmtId="0" fontId="0" fillId="26" borderId="13" xfId="0" applyFill="1" applyBorder="1"/>
    <xf numFmtId="0" fontId="0" fillId="0" borderId="13" xfId="0" applyBorder="1" applyAlignment="1" applyProtection="1">
      <alignment horizontal="left"/>
      <protection hidden="1"/>
    </xf>
    <xf numFmtId="0" fontId="0" fillId="0" borderId="13" xfId="0" applyBorder="1" applyAlignment="1" applyProtection="1">
      <protection hidden="1"/>
    </xf>
    <xf numFmtId="0" fontId="0" fillId="0" borderId="13" xfId="0" applyBorder="1" applyProtection="1">
      <protection hidden="1"/>
    </xf>
    <xf numFmtId="0" fontId="25" fillId="0" borderId="13" xfId="0" applyFont="1" applyBorder="1"/>
    <xf numFmtId="0" fontId="25" fillId="0" borderId="13" xfId="0" applyFont="1" applyBorder="1" applyAlignment="1" applyProtection="1">
      <alignment horizontal="center"/>
      <protection hidden="1"/>
    </xf>
    <xf numFmtId="0" fontId="0" fillId="26" borderId="13" xfId="0" applyFill="1" applyBorder="1" applyAlignment="1" applyProtection="1">
      <alignment horizontal="left"/>
      <protection hidden="1"/>
    </xf>
    <xf numFmtId="0" fontId="24" fillId="26" borderId="13" xfId="0" applyFont="1" applyFill="1" applyBorder="1" applyAlignment="1" applyProtection="1">
      <alignment horizontal="left"/>
      <protection hidden="1"/>
    </xf>
    <xf numFmtId="0" fontId="23" fillId="26" borderId="13" xfId="0" applyFont="1" applyFill="1" applyBorder="1" applyAlignment="1" applyProtection="1">
      <alignment horizontal="left"/>
      <protection hidden="1"/>
    </xf>
    <xf numFmtId="0" fontId="0" fillId="24" borderId="13" xfId="0" applyFill="1" applyBorder="1" applyAlignment="1" applyProtection="1">
      <alignment horizontal="left"/>
      <protection hidden="1"/>
    </xf>
    <xf numFmtId="0" fontId="3" fillId="28" borderId="13" xfId="0" applyFont="1" applyFill="1" applyBorder="1" applyAlignment="1" applyProtection="1">
      <alignment horizontal="left"/>
      <protection hidden="1"/>
    </xf>
    <xf numFmtId="0" fontId="3" fillId="28" borderId="13" xfId="0" applyFont="1" applyFill="1" applyBorder="1" applyAlignment="1" applyProtection="1">
      <protection hidden="1"/>
    </xf>
    <xf numFmtId="0" fontId="0" fillId="29" borderId="13" xfId="0" applyFill="1" applyBorder="1" applyAlignment="1" applyProtection="1">
      <alignment horizontal="left"/>
      <protection hidden="1"/>
    </xf>
    <xf numFmtId="0" fontId="0" fillId="29" borderId="13" xfId="0" applyFill="1" applyBorder="1" applyAlignment="1" applyProtection="1">
      <protection hidden="1"/>
    </xf>
    <xf numFmtId="0" fontId="3" fillId="29" borderId="13" xfId="0" applyFont="1" applyFill="1" applyBorder="1" applyAlignment="1" applyProtection="1">
      <alignment horizontal="left"/>
      <protection hidden="1"/>
    </xf>
    <xf numFmtId="0" fontId="28" fillId="0" borderId="13" xfId="0" applyFont="1" applyFill="1" applyBorder="1" applyAlignment="1" applyProtection="1">
      <alignment horizontal="center"/>
      <protection hidden="1"/>
    </xf>
    <xf numFmtId="0" fontId="23" fillId="26" borderId="13" xfId="0" applyFont="1" applyFill="1" applyBorder="1" applyProtection="1">
      <protection hidden="1"/>
    </xf>
    <xf numFmtId="0" fontId="24" fillId="26" borderId="13" xfId="0" applyFont="1" applyFill="1" applyBorder="1" applyProtection="1">
      <protection hidden="1"/>
    </xf>
    <xf numFmtId="0" fontId="23" fillId="25" borderId="13" xfId="0" applyFont="1" applyFill="1" applyBorder="1" applyProtection="1">
      <protection hidden="1"/>
    </xf>
    <xf numFmtId="0" fontId="23" fillId="27" borderId="13" xfId="0" applyFont="1" applyFill="1" applyBorder="1" applyProtection="1">
      <protection hidden="1"/>
    </xf>
    <xf numFmtId="0" fontId="3" fillId="26" borderId="13" xfId="0" applyFont="1" applyFill="1" applyBorder="1" applyProtection="1">
      <protection hidden="1"/>
    </xf>
    <xf numFmtId="0" fontId="28" fillId="0" borderId="20" xfId="0" applyFont="1" applyFill="1" applyBorder="1" applyAlignment="1" applyProtection="1">
      <alignment horizontal="center"/>
      <protection hidden="1"/>
    </xf>
    <xf numFmtId="0" fontId="23" fillId="26" borderId="20" xfId="0" applyFont="1" applyFill="1" applyBorder="1" applyProtection="1">
      <protection hidden="1"/>
    </xf>
    <xf numFmtId="0" fontId="24" fillId="0" borderId="13" xfId="0" applyFont="1" applyBorder="1" applyAlignment="1" applyProtection="1">
      <protection hidden="1"/>
    </xf>
    <xf numFmtId="0" fontId="3" fillId="0" borderId="13" xfId="0" applyFont="1" applyBorder="1" applyAlignment="1" applyProtection="1">
      <protection hidden="1"/>
    </xf>
    <xf numFmtId="0" fontId="24" fillId="0" borderId="13" xfId="0" applyFont="1" applyBorder="1" applyProtection="1">
      <protection hidden="1"/>
    </xf>
    <xf numFmtId="49" fontId="24" fillId="0" borderId="13" xfId="0" applyNumberFormat="1" applyFont="1" applyBorder="1" applyProtection="1">
      <protection hidden="1"/>
    </xf>
    <xf numFmtId="0" fontId="24" fillId="0" borderId="20" xfId="0" applyFont="1" applyBorder="1" applyProtection="1">
      <protection hidden="1"/>
    </xf>
    <xf numFmtId="0" fontId="3" fillId="0" borderId="13" xfId="0" quotePrefix="1" applyFont="1" applyBorder="1"/>
    <xf numFmtId="0" fontId="31" fillId="30" borderId="13" xfId="0" applyFont="1" applyFill="1" applyBorder="1" applyAlignment="1"/>
    <xf numFmtId="0" fontId="31" fillId="30" borderId="13" xfId="0" applyFont="1" applyFill="1" applyBorder="1"/>
    <xf numFmtId="0" fontId="31" fillId="30" borderId="13" xfId="0" applyFont="1" applyFill="1" applyBorder="1" applyAlignment="1" applyProtection="1">
      <alignment horizontal="left"/>
      <protection hidden="1"/>
    </xf>
    <xf numFmtId="0" fontId="32" fillId="31" borderId="13" xfId="0" applyFont="1" applyFill="1" applyBorder="1" applyAlignment="1" applyProtection="1">
      <alignment horizontal="left"/>
      <protection hidden="1"/>
    </xf>
    <xf numFmtId="0" fontId="31" fillId="32" borderId="13" xfId="0" applyFont="1" applyFill="1" applyBorder="1" applyAlignment="1" applyProtection="1">
      <alignment horizontal="left"/>
      <protection hidden="1"/>
    </xf>
    <xf numFmtId="0" fontId="3" fillId="0" borderId="0" xfId="0" applyFont="1" applyFill="1" applyBorder="1"/>
    <xf numFmtId="0" fontId="3" fillId="0" borderId="0" xfId="0" applyFont="1" applyFill="1" applyBorder="1" applyAlignment="1" applyProtection="1">
      <alignment vertical="center" wrapText="1"/>
      <protection hidden="1"/>
    </xf>
    <xf numFmtId="0" fontId="3" fillId="0" borderId="0" xfId="0" applyFont="1" applyFill="1" applyBorder="1" applyProtection="1">
      <protection hidden="1"/>
    </xf>
    <xf numFmtId="0" fontId="34" fillId="0" borderId="0" xfId="0" applyFont="1" applyBorder="1" applyAlignment="1" applyProtection="1">
      <protection hidden="1"/>
    </xf>
    <xf numFmtId="0" fontId="33" fillId="0" borderId="0" xfId="0" applyFont="1" applyBorder="1" applyAlignment="1" applyProtection="1">
      <protection hidden="1"/>
    </xf>
    <xf numFmtId="0" fontId="0" fillId="0" borderId="21" xfId="0" applyBorder="1" applyProtection="1">
      <protection hidden="1"/>
    </xf>
    <xf numFmtId="0" fontId="33" fillId="0" borderId="0" xfId="0" applyFont="1" applyBorder="1" applyAlignment="1" applyProtection="1">
      <alignment wrapText="1"/>
      <protection hidden="1"/>
    </xf>
    <xf numFmtId="0" fontId="3" fillId="0" borderId="20" xfId="0" applyFont="1" applyFill="1" applyBorder="1"/>
    <xf numFmtId="0" fontId="0" fillId="0" borderId="13" xfId="0" applyFill="1" applyBorder="1"/>
    <xf numFmtId="0" fontId="25" fillId="0" borderId="13" xfId="0" applyFont="1" applyFill="1" applyBorder="1" applyAlignment="1" applyProtection="1">
      <alignment horizontal="center"/>
      <protection hidden="1"/>
    </xf>
    <xf numFmtId="0" fontId="0" fillId="0" borderId="25" xfId="0" applyFont="1" applyFill="1" applyBorder="1" applyProtection="1">
      <protection hidden="1"/>
    </xf>
    <xf numFmtId="0" fontId="3" fillId="0" borderId="0" xfId="0" applyFont="1" applyBorder="1" applyAlignment="1" applyProtection="1">
      <protection hidden="1"/>
    </xf>
    <xf numFmtId="0" fontId="25" fillId="0" borderId="0" xfId="0" applyFont="1" applyBorder="1" applyAlignment="1" applyProtection="1">
      <protection hidden="1"/>
    </xf>
    <xf numFmtId="0" fontId="21" fillId="0" borderId="0" xfId="0" applyFont="1" applyBorder="1" applyAlignment="1" applyProtection="1">
      <alignment horizontal="left"/>
      <protection hidden="1"/>
    </xf>
    <xf numFmtId="0" fontId="36" fillId="0" borderId="0" xfId="0" applyFont="1" applyFill="1" applyBorder="1" applyAlignment="1" applyProtection="1">
      <alignment horizontal="center"/>
      <protection hidden="1"/>
    </xf>
    <xf numFmtId="0" fontId="37" fillId="0" borderId="0" xfId="0" applyFont="1" applyFill="1" applyBorder="1" applyAlignment="1" applyProtection="1">
      <alignment vertical="center"/>
      <protection hidden="1"/>
    </xf>
    <xf numFmtId="0" fontId="0" fillId="0" borderId="0" xfId="0" applyFont="1" applyBorder="1"/>
    <xf numFmtId="0" fontId="41" fillId="0" borderId="0" xfId="47" applyFont="1" applyBorder="1" applyAlignment="1" applyProtection="1">
      <alignment vertical="center"/>
      <protection hidden="1"/>
    </xf>
    <xf numFmtId="0" fontId="3" fillId="0" borderId="0" xfId="0" applyFont="1"/>
    <xf numFmtId="164" fontId="21" fillId="0" borderId="0" xfId="0" applyNumberFormat="1" applyFont="1" applyBorder="1" applyAlignment="1" applyProtection="1">
      <protection hidden="1"/>
    </xf>
    <xf numFmtId="0" fontId="22" fillId="0" borderId="0" xfId="0" applyFont="1" applyBorder="1" applyAlignment="1" applyProtection="1">
      <alignment horizontal="center"/>
      <protection hidden="1"/>
    </xf>
    <xf numFmtId="0" fontId="3" fillId="0" borderId="0" xfId="0" applyFont="1" applyFill="1" applyBorder="1" applyAlignment="1" applyProtection="1">
      <alignment horizontal="left"/>
      <protection hidden="1"/>
    </xf>
    <xf numFmtId="0" fontId="0" fillId="0" borderId="0" xfId="0" applyFont="1" applyBorder="1" applyProtection="1">
      <protection hidden="1"/>
    </xf>
    <xf numFmtId="0" fontId="45" fillId="0" borderId="0" xfId="48" applyFont="1" applyFill="1" applyBorder="1" applyAlignment="1" applyProtection="1">
      <alignment horizontal="right" vertical="center"/>
      <protection hidden="1"/>
    </xf>
    <xf numFmtId="0" fontId="0" fillId="0" borderId="0" xfId="48" applyFont="1" applyBorder="1" applyAlignment="1" applyProtection="1">
      <alignment horizontal="left" vertical="center"/>
      <protection hidden="1"/>
    </xf>
    <xf numFmtId="0" fontId="40" fillId="0" borderId="0" xfId="48" applyFont="1" applyFill="1" applyBorder="1" applyAlignment="1" applyProtection="1">
      <alignment horizontal="center" vertical="center"/>
      <protection hidden="1"/>
    </xf>
    <xf numFmtId="0" fontId="39" fillId="0" borderId="0" xfId="48" applyFont="1" applyBorder="1" applyAlignment="1" applyProtection="1">
      <alignment horizontal="left" vertical="center"/>
      <protection hidden="1"/>
    </xf>
    <xf numFmtId="0" fontId="40" fillId="0" borderId="0" xfId="0" applyFont="1" applyBorder="1" applyAlignment="1" applyProtection="1">
      <alignment horizontal="left" vertical="center"/>
      <protection hidden="1"/>
    </xf>
    <xf numFmtId="0" fontId="44" fillId="0" borderId="0" xfId="48" applyFont="1" applyFill="1" applyBorder="1" applyAlignment="1" applyProtection="1">
      <alignment horizontal="right" vertical="center"/>
      <protection hidden="1"/>
    </xf>
    <xf numFmtId="0" fontId="44" fillId="0" borderId="0" xfId="48" applyFont="1" applyFill="1" applyBorder="1" applyAlignment="1" applyProtection="1">
      <alignment vertical="center"/>
      <protection hidden="1"/>
    </xf>
    <xf numFmtId="0" fontId="44" fillId="0" borderId="0" xfId="48" applyFont="1" applyFill="1" applyBorder="1" applyAlignment="1" applyProtection="1">
      <alignment vertical="center" wrapText="1"/>
      <protection hidden="1"/>
    </xf>
    <xf numFmtId="0" fontId="39" fillId="0" borderId="0" xfId="0" applyFont="1" applyBorder="1" applyAlignment="1" applyProtection="1">
      <alignment horizontal="left" vertical="center"/>
      <protection hidden="1"/>
    </xf>
    <xf numFmtId="0" fontId="3" fillId="0" borderId="0" xfId="0" applyFont="1" applyBorder="1" applyAlignment="1" applyProtection="1">
      <alignment vertical="top" wrapText="1"/>
      <protection hidden="1"/>
    </xf>
    <xf numFmtId="0" fontId="35" fillId="0" borderId="0" xfId="0" applyFont="1" applyBorder="1" applyAlignment="1" applyProtection="1">
      <protection hidden="1"/>
    </xf>
    <xf numFmtId="0" fontId="38" fillId="0" borderId="0" xfId="0" applyFont="1" applyBorder="1" applyAlignment="1" applyProtection="1">
      <alignment horizontal="left" vertical="center"/>
      <protection hidden="1"/>
    </xf>
    <xf numFmtId="0" fontId="3" fillId="0" borderId="0" xfId="0" applyFont="1" applyBorder="1" applyAlignment="1" applyProtection="1">
      <alignment horizontal="left"/>
      <protection hidden="1"/>
    </xf>
    <xf numFmtId="0" fontId="40" fillId="0" borderId="0" xfId="0" applyFont="1" applyFill="1" applyBorder="1" applyAlignment="1" applyProtection="1">
      <alignment horizontal="right"/>
    </xf>
    <xf numFmtId="0" fontId="40" fillId="0" borderId="0" xfId="48" applyFont="1" applyBorder="1" applyAlignment="1" applyProtection="1">
      <alignment horizontal="left" vertical="center"/>
      <protection hidden="1"/>
    </xf>
    <xf numFmtId="165" fontId="3" fillId="0" borderId="0" xfId="0" quotePrefix="1" applyNumberFormat="1" applyFont="1" applyFill="1" applyBorder="1" applyAlignment="1" applyProtection="1">
      <alignment horizontal="right" vertical="center"/>
      <protection hidden="1"/>
    </xf>
    <xf numFmtId="0" fontId="3" fillId="0" borderId="0" xfId="0" applyFont="1" applyBorder="1" applyAlignment="1" applyProtection="1">
      <alignment vertical="center" wrapText="1"/>
      <protection hidden="1"/>
    </xf>
    <xf numFmtId="0" fontId="3" fillId="0" borderId="0" xfId="0" applyFont="1" applyBorder="1" applyAlignment="1" applyProtection="1">
      <alignment vertical="center"/>
      <protection hidden="1"/>
    </xf>
    <xf numFmtId="0" fontId="40" fillId="0" borderId="0" xfId="0" applyFont="1" applyFill="1" applyBorder="1" applyAlignment="1" applyProtection="1"/>
    <xf numFmtId="0" fontId="25" fillId="0" borderId="0" xfId="0" applyFont="1" applyBorder="1" applyAlignment="1" applyProtection="1">
      <alignment vertical="center" wrapText="1"/>
      <protection hidden="1"/>
    </xf>
    <xf numFmtId="0" fontId="47" fillId="0" borderId="35" xfId="0" applyFont="1" applyFill="1" applyBorder="1" applyAlignment="1" applyProtection="1">
      <alignment vertical="center"/>
      <protection hidden="1"/>
    </xf>
    <xf numFmtId="0" fontId="48" fillId="0" borderId="35" xfId="0" applyFont="1" applyFill="1" applyBorder="1" applyProtection="1">
      <protection hidden="1"/>
    </xf>
    <xf numFmtId="0" fontId="33" fillId="0" borderId="0" xfId="0" applyNumberFormat="1" applyFont="1" applyBorder="1" applyAlignment="1" applyProtection="1">
      <alignment vertical="top" wrapText="1"/>
      <protection hidden="1"/>
    </xf>
    <xf numFmtId="0" fontId="25" fillId="0" borderId="0" xfId="0" applyFont="1" applyBorder="1" applyAlignment="1" applyProtection="1">
      <alignment vertical="top" wrapText="1"/>
      <protection hidden="1"/>
    </xf>
    <xf numFmtId="0" fontId="42" fillId="0" borderId="0" xfId="0" applyFont="1" applyBorder="1" applyAlignment="1"/>
    <xf numFmtId="0" fontId="52" fillId="0" borderId="0" xfId="0" applyFont="1" applyBorder="1" applyAlignment="1" applyProtection="1">
      <protection hidden="1"/>
    </xf>
    <xf numFmtId="0" fontId="46" fillId="0" borderId="0" xfId="0" applyFont="1" applyBorder="1" applyAlignment="1" applyProtection="1">
      <alignment vertical="top" wrapText="1"/>
      <protection hidden="1"/>
    </xf>
    <xf numFmtId="0" fontId="30" fillId="0" borderId="0" xfId="0" applyFont="1" applyBorder="1" applyAlignment="1" applyProtection="1">
      <protection hidden="1"/>
    </xf>
    <xf numFmtId="0" fontId="25" fillId="0" borderId="0" xfId="0" applyFont="1" applyBorder="1" applyAlignment="1" applyProtection="1">
      <alignment vertical="center"/>
      <protection hidden="1"/>
    </xf>
    <xf numFmtId="0" fontId="50" fillId="0" borderId="0" xfId="47" applyFont="1" applyFill="1" applyBorder="1" applyAlignment="1" applyProtection="1">
      <alignment vertical="center"/>
      <protection hidden="1"/>
    </xf>
    <xf numFmtId="0" fontId="53" fillId="0" borderId="0" xfId="48" applyFont="1" applyFill="1" applyBorder="1" applyAlignment="1" applyProtection="1">
      <alignment vertical="center"/>
      <protection hidden="1"/>
    </xf>
    <xf numFmtId="0" fontId="54" fillId="0" borderId="0" xfId="0" applyFont="1" applyBorder="1" applyAlignment="1" applyProtection="1">
      <alignment vertical="top"/>
      <protection hidden="1"/>
    </xf>
    <xf numFmtId="0" fontId="55" fillId="0" borderId="0" xfId="0" applyFont="1" applyBorder="1" applyAlignment="1" applyProtection="1">
      <protection hidden="1"/>
    </xf>
    <xf numFmtId="0" fontId="25" fillId="0" borderId="20" xfId="0" applyFont="1" applyBorder="1" applyAlignment="1">
      <alignment horizontal="center"/>
    </xf>
    <xf numFmtId="0" fontId="25" fillId="0" borderId="13" xfId="0" applyFont="1" applyFill="1" applyBorder="1" applyAlignment="1" applyProtection="1">
      <alignment horizontal="center"/>
      <protection hidden="1"/>
    </xf>
    <xf numFmtId="0" fontId="48" fillId="0" borderId="0" xfId="0" applyFont="1" applyFill="1" applyBorder="1" applyProtection="1">
      <protection hidden="1"/>
    </xf>
    <xf numFmtId="0" fontId="3" fillId="33" borderId="0" xfId="47" applyFont="1" applyFill="1" applyBorder="1" applyAlignment="1" applyProtection="1">
      <alignment vertical="center" wrapText="1"/>
      <protection hidden="1"/>
    </xf>
    <xf numFmtId="0" fontId="33" fillId="0" borderId="0" xfId="0" applyFont="1" applyBorder="1" applyAlignment="1" applyProtection="1">
      <alignment vertical="center"/>
      <protection hidden="1"/>
    </xf>
    <xf numFmtId="0" fontId="33" fillId="0" borderId="0" xfId="0" applyFont="1" applyBorder="1" applyAlignment="1" applyProtection="1">
      <alignment horizontal="left" vertical="center"/>
      <protection hidden="1"/>
    </xf>
    <xf numFmtId="0" fontId="56" fillId="0" borderId="0" xfId="0" applyFont="1" applyBorder="1" applyAlignment="1" applyProtection="1">
      <protection hidden="1"/>
    </xf>
    <xf numFmtId="0" fontId="25" fillId="0" borderId="20" xfId="0" applyFont="1" applyBorder="1" applyAlignment="1" applyProtection="1">
      <alignment vertical="center"/>
      <protection hidden="1"/>
    </xf>
    <xf numFmtId="0" fontId="25" fillId="0" borderId="20" xfId="0" applyFont="1" applyBorder="1" applyAlignment="1" applyProtection="1">
      <protection hidden="1"/>
    </xf>
    <xf numFmtId="0" fontId="25" fillId="0" borderId="14" xfId="0" applyFont="1" applyBorder="1" applyAlignment="1" applyProtection="1">
      <protection hidden="1"/>
    </xf>
    <xf numFmtId="0" fontId="0" fillId="0" borderId="20" xfId="0" applyFill="1" applyBorder="1"/>
    <xf numFmtId="0" fontId="3" fillId="0" borderId="13" xfId="0" applyFont="1" applyFill="1" applyBorder="1" applyAlignment="1" applyProtection="1">
      <alignment horizontal="left"/>
      <protection hidden="1"/>
    </xf>
    <xf numFmtId="0" fontId="24" fillId="0" borderId="13" xfId="0" applyFont="1" applyFill="1" applyBorder="1" applyAlignment="1" applyProtection="1">
      <alignment horizontal="left"/>
      <protection hidden="1"/>
    </xf>
    <xf numFmtId="0" fontId="56" fillId="0" borderId="0" xfId="0" applyFont="1" applyBorder="1" applyAlignment="1" applyProtection="1">
      <alignment horizontal="left"/>
      <protection hidden="1"/>
    </xf>
    <xf numFmtId="0" fontId="21" fillId="0" borderId="0" xfId="0" applyFont="1" applyBorder="1" applyAlignment="1" applyProtection="1">
      <alignment horizontal="right"/>
      <protection hidden="1"/>
    </xf>
    <xf numFmtId="0" fontId="3" fillId="0" borderId="0" xfId="0" applyFont="1" applyBorder="1" applyAlignment="1" applyProtection="1">
      <alignment horizontal="left"/>
      <protection hidden="1"/>
    </xf>
    <xf numFmtId="0" fontId="27" fillId="0" borderId="0" xfId="0" applyFont="1" applyFill="1" applyBorder="1" applyAlignment="1" applyProtection="1">
      <alignment vertical="center"/>
      <protection hidden="1"/>
    </xf>
    <xf numFmtId="0" fontId="27" fillId="0" borderId="0" xfId="0" applyFont="1" applyFill="1" applyBorder="1" applyAlignment="1" applyProtection="1">
      <alignment vertical="center" wrapText="1"/>
      <protection hidden="1"/>
    </xf>
    <xf numFmtId="0" fontId="51" fillId="0" borderId="0" xfId="0" applyFont="1" applyFill="1" applyBorder="1" applyAlignment="1" applyProtection="1">
      <alignment horizontal="left"/>
      <protection hidden="1"/>
    </xf>
    <xf numFmtId="0" fontId="3" fillId="0" borderId="0" xfId="0" applyFont="1" applyFill="1" applyBorder="1" applyAlignment="1" applyProtection="1">
      <alignment horizontal="center"/>
      <protection hidden="1"/>
    </xf>
    <xf numFmtId="49" fontId="27" fillId="0" borderId="0" xfId="0" applyNumberFormat="1" applyFont="1" applyFill="1" applyBorder="1" applyAlignment="1" applyProtection="1">
      <alignment vertical="center"/>
      <protection hidden="1"/>
    </xf>
    <xf numFmtId="0" fontId="3" fillId="0" borderId="0" xfId="0" applyFont="1" applyFill="1" applyBorder="1" applyAlignment="1" applyProtection="1">
      <alignment vertical="top"/>
      <protection hidden="1"/>
    </xf>
    <xf numFmtId="49" fontId="3" fillId="0" borderId="0" xfId="0" applyNumberFormat="1" applyFont="1" applyFill="1" applyBorder="1" applyAlignment="1" applyProtection="1">
      <alignment vertical="top" wrapText="1"/>
      <protection hidden="1"/>
    </xf>
    <xf numFmtId="0" fontId="3" fillId="0" borderId="0" xfId="0" applyFont="1" applyFill="1" applyBorder="1" applyAlignment="1" applyProtection="1">
      <alignment vertical="top" wrapText="1"/>
      <protection hidden="1"/>
    </xf>
    <xf numFmtId="0" fontId="42" fillId="0" borderId="0" xfId="0" applyFont="1" applyBorder="1" applyAlignment="1" applyProtection="1">
      <protection hidden="1"/>
    </xf>
    <xf numFmtId="0" fontId="0" fillId="0" borderId="0" xfId="0" applyFont="1" applyFill="1" applyBorder="1" applyAlignment="1" applyProtection="1">
      <alignment horizontal="center"/>
      <protection hidden="1"/>
    </xf>
    <xf numFmtId="0" fontId="27" fillId="0" borderId="37" xfId="0" applyFont="1" applyFill="1" applyBorder="1" applyAlignment="1" applyProtection="1">
      <alignment horizontal="center" vertical="center"/>
      <protection locked="0"/>
    </xf>
    <xf numFmtId="0" fontId="58" fillId="0" borderId="37" xfId="49">
      <alignment horizontal="center" vertical="center"/>
      <protection locked="0"/>
    </xf>
    <xf numFmtId="0" fontId="58" fillId="0" borderId="37" xfId="49" applyAlignment="1">
      <alignment horizontal="center" vertical="center"/>
      <protection locked="0"/>
    </xf>
    <xf numFmtId="0" fontId="57" fillId="35" borderId="26" xfId="51">
      <alignment horizontal="center"/>
    </xf>
    <xf numFmtId="0" fontId="47" fillId="0" borderId="0" xfId="52">
      <alignment vertical="center"/>
      <protection hidden="1"/>
    </xf>
    <xf numFmtId="0" fontId="47" fillId="0" borderId="0" xfId="52" applyBorder="1">
      <alignment vertical="center"/>
      <protection hidden="1"/>
    </xf>
    <xf numFmtId="0" fontId="59" fillId="36" borderId="31" xfId="53">
      <alignment horizontal="center" vertical="center"/>
    </xf>
    <xf numFmtId="0" fontId="50" fillId="0" borderId="0" xfId="0" applyFont="1" applyFill="1" applyBorder="1" applyAlignment="1" applyProtection="1">
      <alignment vertical="center"/>
      <protection hidden="1"/>
    </xf>
    <xf numFmtId="0" fontId="38" fillId="0" borderId="0" xfId="0" applyFont="1" applyBorder="1" applyAlignment="1" applyProtection="1">
      <alignment horizontal="left" vertical="center"/>
      <protection hidden="1"/>
    </xf>
    <xf numFmtId="0" fontId="21" fillId="0" borderId="0" xfId="0" applyFont="1" applyBorder="1" applyAlignment="1" applyProtection="1">
      <alignment vertical="top" wrapText="1"/>
      <protection hidden="1"/>
    </xf>
    <xf numFmtId="0" fontId="31" fillId="33" borderId="0" xfId="0" applyFont="1" applyFill="1" applyBorder="1" applyAlignment="1" applyProtection="1">
      <alignment vertical="top" wrapText="1"/>
      <protection hidden="1"/>
    </xf>
    <xf numFmtId="0" fontId="25" fillId="0" borderId="0"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0" fillId="0" borderId="0" xfId="0" applyProtection="1">
      <protection hidden="1"/>
    </xf>
    <xf numFmtId="0" fontId="60" fillId="0" borderId="42" xfId="0" applyFont="1" applyBorder="1" applyProtection="1">
      <protection hidden="1"/>
    </xf>
    <xf numFmtId="0" fontId="3" fillId="0" borderId="43" xfId="0" applyFont="1" applyBorder="1" applyProtection="1">
      <protection hidden="1"/>
    </xf>
    <xf numFmtId="0" fontId="25" fillId="0" borderId="43" xfId="0" applyFont="1" applyBorder="1" applyProtection="1">
      <protection hidden="1"/>
    </xf>
    <xf numFmtId="0" fontId="3" fillId="0" borderId="43" xfId="0" applyFont="1" applyBorder="1" applyAlignment="1" applyProtection="1">
      <alignment horizontal="left" indent="2"/>
      <protection hidden="1"/>
    </xf>
    <xf numFmtId="0" fontId="3" fillId="0" borderId="43" xfId="0" applyFont="1" applyBorder="1" applyAlignment="1" applyProtection="1">
      <alignment horizontal="left" indent="1"/>
      <protection hidden="1"/>
    </xf>
    <xf numFmtId="0" fontId="25" fillId="0" borderId="43" xfId="0" applyFont="1" applyBorder="1" applyAlignment="1" applyProtection="1">
      <alignment vertical="center"/>
      <protection hidden="1"/>
    </xf>
    <xf numFmtId="0" fontId="3" fillId="0" borderId="43" xfId="0" applyFont="1" applyBorder="1" applyAlignment="1" applyProtection="1">
      <alignment horizontal="left" vertical="center"/>
      <protection hidden="1"/>
    </xf>
    <xf numFmtId="0" fontId="3" fillId="0" borderId="43" xfId="0" applyFont="1" applyBorder="1" applyAlignment="1" applyProtection="1">
      <alignment horizontal="left" vertical="center" indent="2"/>
      <protection hidden="1"/>
    </xf>
    <xf numFmtId="0" fontId="3" fillId="0" borderId="43" xfId="0" applyFont="1" applyBorder="1" applyAlignment="1" applyProtection="1">
      <alignment horizontal="left" vertical="center" indent="1"/>
      <protection hidden="1"/>
    </xf>
    <xf numFmtId="0" fontId="3" fillId="0" borderId="43" xfId="0" applyFont="1" applyBorder="1" applyAlignment="1" applyProtection="1">
      <alignment vertical="center"/>
      <protection hidden="1"/>
    </xf>
    <xf numFmtId="0" fontId="3" fillId="0" borderId="44" xfId="0" applyFont="1" applyBorder="1" applyAlignment="1" applyProtection="1">
      <alignment horizontal="left" vertical="center"/>
      <protection hidden="1"/>
    </xf>
    <xf numFmtId="0" fontId="27" fillId="0" borderId="0" xfId="0" applyFont="1" applyFill="1" applyBorder="1" applyAlignment="1" applyProtection="1">
      <alignment horizontal="center" vertical="center"/>
      <protection hidden="1"/>
    </xf>
    <xf numFmtId="0" fontId="3" fillId="0" borderId="43" xfId="0" applyFont="1" applyBorder="1"/>
    <xf numFmtId="0" fontId="3" fillId="0" borderId="43" xfId="0" applyFont="1" applyBorder="1" applyAlignment="1">
      <alignment vertical="center"/>
    </xf>
    <xf numFmtId="0" fontId="25" fillId="33" borderId="0" xfId="0" applyFont="1" applyFill="1" applyBorder="1" applyAlignment="1" applyProtection="1">
      <alignment vertical="center"/>
      <protection hidden="1"/>
    </xf>
    <xf numFmtId="0" fontId="3" fillId="33" borderId="0" xfId="0" applyFont="1" applyFill="1" applyBorder="1" applyAlignment="1" applyProtection="1">
      <alignment vertical="center"/>
      <protection hidden="1"/>
    </xf>
    <xf numFmtId="0" fontId="3" fillId="33" borderId="0" xfId="0" applyFont="1" applyFill="1" applyBorder="1" applyProtection="1">
      <protection hidden="1"/>
    </xf>
    <xf numFmtId="0" fontId="58" fillId="33" borderId="37" xfId="49" applyFill="1">
      <alignment horizontal="center" vertical="center"/>
      <protection locked="0"/>
    </xf>
    <xf numFmtId="0" fontId="64" fillId="0" borderId="0" xfId="0" applyFont="1" applyBorder="1" applyAlignment="1" applyProtection="1">
      <alignment vertical="center"/>
      <protection hidden="1"/>
    </xf>
    <xf numFmtId="0" fontId="3" fillId="33" borderId="18" xfId="0" applyFont="1" applyFill="1" applyBorder="1" applyAlignment="1">
      <alignment horizontal="left" vertical="top"/>
    </xf>
    <xf numFmtId="0" fontId="3" fillId="33" borderId="11" xfId="0" applyFont="1" applyFill="1" applyBorder="1" applyAlignment="1">
      <alignment horizontal="left" vertical="top"/>
    </xf>
    <xf numFmtId="0" fontId="3" fillId="33" borderId="19" xfId="0" applyFont="1" applyFill="1" applyBorder="1" applyAlignment="1">
      <alignment horizontal="left" vertical="top"/>
    </xf>
    <xf numFmtId="0" fontId="3" fillId="33" borderId="10" xfId="0" applyFont="1" applyFill="1" applyBorder="1" applyAlignment="1">
      <alignment horizontal="left" vertical="top"/>
    </xf>
    <xf numFmtId="0" fontId="3" fillId="33" borderId="0" xfId="0" applyFont="1" applyFill="1" applyBorder="1" applyAlignment="1">
      <alignment horizontal="left" vertical="top"/>
    </xf>
    <xf numFmtId="0" fontId="3" fillId="33" borderId="12" xfId="0" applyFont="1" applyFill="1" applyBorder="1" applyAlignment="1">
      <alignment horizontal="left" vertical="top"/>
    </xf>
    <xf numFmtId="0" fontId="3" fillId="33" borderId="17" xfId="0" applyFont="1" applyFill="1" applyBorder="1" applyAlignment="1">
      <alignment horizontal="left" vertical="top"/>
    </xf>
    <xf numFmtId="0" fontId="3" fillId="33" borderId="15" xfId="0" applyFont="1" applyFill="1" applyBorder="1" applyAlignment="1">
      <alignment horizontal="left" vertical="top"/>
    </xf>
    <xf numFmtId="0" fontId="3" fillId="33" borderId="16" xfId="0" applyFont="1" applyFill="1" applyBorder="1" applyAlignment="1">
      <alignment horizontal="left" vertical="top"/>
    </xf>
    <xf numFmtId="0" fontId="25" fillId="33" borderId="22" xfId="0" applyFont="1" applyFill="1" applyBorder="1" applyAlignment="1">
      <alignment horizontal="center"/>
    </xf>
    <xf numFmtId="0" fontId="25" fillId="33" borderId="23" xfId="0" applyFont="1" applyFill="1" applyBorder="1" applyAlignment="1">
      <alignment horizontal="center"/>
    </xf>
    <xf numFmtId="0" fontId="25" fillId="33" borderId="24" xfId="0" applyFont="1" applyFill="1" applyBorder="1" applyAlignment="1">
      <alignment horizontal="center"/>
    </xf>
    <xf numFmtId="0" fontId="58" fillId="0" borderId="37" xfId="49" applyAlignment="1">
      <alignment horizontal="left" vertical="center"/>
      <protection locked="0"/>
    </xf>
    <xf numFmtId="0" fontId="63" fillId="0" borderId="38" xfId="49" applyFont="1" applyBorder="1" applyAlignment="1">
      <alignment horizontal="center" vertical="center"/>
      <protection locked="0"/>
    </xf>
    <xf numFmtId="0" fontId="63" fillId="0" borderId="39" xfId="49" applyFont="1" applyBorder="1" applyAlignment="1">
      <alignment horizontal="center" vertical="center"/>
      <protection locked="0"/>
    </xf>
    <xf numFmtId="0" fontId="63" fillId="0" borderId="40" xfId="49" applyFont="1" applyBorder="1" applyAlignment="1">
      <alignment horizontal="center" vertical="center"/>
      <protection locked="0"/>
    </xf>
    <xf numFmtId="0" fontId="56" fillId="0" borderId="45" xfId="0" applyFont="1" applyFill="1" applyBorder="1" applyAlignment="1" applyProtection="1">
      <alignment horizontal="center" vertical="center" wrapText="1"/>
      <protection hidden="1"/>
    </xf>
    <xf numFmtId="0" fontId="56" fillId="0" borderId="0" xfId="0" applyFont="1" applyFill="1" applyBorder="1" applyAlignment="1" applyProtection="1">
      <alignment horizontal="center" vertical="center" wrapText="1"/>
      <protection hidden="1"/>
    </xf>
    <xf numFmtId="0" fontId="57" fillId="35" borderId="26" xfId="51">
      <alignment horizontal="center"/>
    </xf>
    <xf numFmtId="0" fontId="58" fillId="0" borderId="38" xfId="49" applyBorder="1">
      <alignment horizontal="center" vertical="center"/>
      <protection locked="0"/>
    </xf>
    <xf numFmtId="0" fontId="58" fillId="0" borderId="39" xfId="49" applyBorder="1">
      <alignment horizontal="center" vertical="center"/>
      <protection locked="0"/>
    </xf>
    <xf numFmtId="0" fontId="58" fillId="0" borderId="40" xfId="49" applyBorder="1">
      <alignment horizontal="center" vertical="center"/>
      <protection locked="0"/>
    </xf>
    <xf numFmtId="0" fontId="58" fillId="0" borderId="37" xfId="49" applyFont="1">
      <alignment horizontal="center" vertical="center"/>
      <protection locked="0"/>
    </xf>
    <xf numFmtId="0" fontId="58" fillId="0" borderId="37" xfId="49">
      <alignment horizontal="center" vertical="center"/>
      <protection locked="0"/>
    </xf>
    <xf numFmtId="0" fontId="25" fillId="0" borderId="0" xfId="48" applyFont="1" applyBorder="1" applyAlignment="1" applyProtection="1">
      <alignment horizontal="left" vertical="center" wrapText="1"/>
      <protection hidden="1"/>
    </xf>
    <xf numFmtId="0" fontId="58" fillId="0" borderId="37" xfId="49" applyFill="1" applyAlignment="1">
      <alignment horizontal="left" vertical="center"/>
      <protection locked="0"/>
    </xf>
    <xf numFmtId="0" fontId="38" fillId="0" borderId="0" xfId="0" applyFont="1" applyBorder="1" applyAlignment="1" applyProtection="1">
      <alignment horizontal="left" vertical="center"/>
      <protection hidden="1"/>
    </xf>
    <xf numFmtId="14" fontId="58" fillId="0" borderId="37" xfId="49" applyNumberFormat="1">
      <alignment horizontal="center" vertical="center"/>
      <protection locked="0"/>
    </xf>
    <xf numFmtId="0" fontId="58" fillId="0" borderId="38" xfId="49" applyBorder="1" applyAlignment="1">
      <alignment horizontal="left" vertical="center"/>
      <protection locked="0"/>
    </xf>
    <xf numFmtId="0" fontId="58" fillId="0" borderId="39" xfId="49" applyBorder="1" applyAlignment="1">
      <alignment horizontal="left" vertical="center"/>
      <protection locked="0"/>
    </xf>
    <xf numFmtId="0" fontId="58" fillId="0" borderId="40" xfId="49" applyBorder="1" applyAlignment="1">
      <alignment horizontal="left" vertical="center"/>
      <protection locked="0"/>
    </xf>
    <xf numFmtId="0" fontId="43" fillId="0" borderId="35" xfId="47" applyFont="1" applyFill="1" applyBorder="1" applyAlignment="1" applyProtection="1">
      <alignment horizontal="center" vertical="center" wrapText="1"/>
      <protection hidden="1"/>
    </xf>
    <xf numFmtId="0" fontId="43" fillId="0" borderId="0" xfId="47" applyFont="1" applyFill="1" applyBorder="1" applyAlignment="1" applyProtection="1">
      <alignment horizontal="center" vertical="center" wrapText="1"/>
      <protection hidden="1"/>
    </xf>
    <xf numFmtId="0" fontId="43" fillId="0" borderId="36" xfId="47" applyFont="1" applyFill="1" applyBorder="1" applyAlignment="1" applyProtection="1">
      <alignment horizontal="center" vertical="center" wrapText="1"/>
      <protection hidden="1"/>
    </xf>
    <xf numFmtId="0" fontId="48" fillId="33" borderId="35" xfId="47" applyFont="1" applyFill="1" applyBorder="1" applyAlignment="1" applyProtection="1">
      <alignment horizontal="justify" vertical="center" wrapText="1"/>
      <protection hidden="1"/>
    </xf>
    <xf numFmtId="0" fontId="48" fillId="33" borderId="0" xfId="47" applyFont="1" applyFill="1" applyBorder="1" applyAlignment="1" applyProtection="1">
      <alignment horizontal="justify" vertical="center" wrapText="1"/>
      <protection hidden="1"/>
    </xf>
    <xf numFmtId="0" fontId="48" fillId="33" borderId="36" xfId="47" applyFont="1" applyFill="1" applyBorder="1" applyAlignment="1" applyProtection="1">
      <alignment horizontal="justify" vertical="center" wrapText="1"/>
      <protection hidden="1"/>
    </xf>
    <xf numFmtId="0" fontId="58" fillId="0" borderId="37" xfId="50">
      <alignment horizontal="left" vertical="top" wrapText="1"/>
      <protection locked="0"/>
    </xf>
    <xf numFmtId="0" fontId="25" fillId="33" borderId="0" xfId="0" applyFont="1" applyFill="1" applyBorder="1" applyAlignment="1" applyProtection="1">
      <alignment horizontal="left" vertical="center" wrapText="1"/>
      <protection hidden="1"/>
    </xf>
    <xf numFmtId="0" fontId="25" fillId="0" borderId="0" xfId="0" applyFont="1" applyBorder="1" applyAlignment="1" applyProtection="1">
      <alignment horizontal="left" vertical="center" wrapText="1"/>
      <protection hidden="1"/>
    </xf>
    <xf numFmtId="0" fontId="54" fillId="0" borderId="0" xfId="48" applyFont="1" applyFill="1" applyBorder="1" applyAlignment="1" applyProtection="1">
      <alignment horizontal="left" vertical="top" wrapText="1"/>
      <protection hidden="1"/>
    </xf>
    <xf numFmtId="0" fontId="62" fillId="0" borderId="41" xfId="0" applyFont="1" applyFill="1" applyBorder="1" applyAlignment="1" applyProtection="1">
      <alignment horizontal="left" vertical="top" wrapText="1"/>
      <protection hidden="1"/>
    </xf>
    <xf numFmtId="0" fontId="62" fillId="0" borderId="0" xfId="0" applyFont="1" applyFill="1" applyBorder="1" applyAlignment="1" applyProtection="1">
      <alignment horizontal="left" vertical="top" wrapText="1"/>
      <protection hidden="1"/>
    </xf>
    <xf numFmtId="0" fontId="62" fillId="0" borderId="41" xfId="0" applyFont="1" applyBorder="1" applyAlignment="1" applyProtection="1">
      <alignment horizontal="left" vertical="top" wrapText="1"/>
      <protection hidden="1"/>
    </xf>
    <xf numFmtId="0" fontId="38" fillId="0" borderId="0" xfId="0" applyFont="1" applyFill="1" applyBorder="1" applyAlignment="1" applyProtection="1">
      <alignment horizontal="left" vertical="center"/>
      <protection hidden="1"/>
    </xf>
    <xf numFmtId="14" fontId="58" fillId="0" borderId="37" xfId="49" applyNumberFormat="1" applyFill="1">
      <alignment horizontal="center" vertical="center"/>
      <protection locked="0"/>
    </xf>
    <xf numFmtId="0" fontId="58" fillId="0" borderId="37" xfId="49" applyFill="1">
      <alignment horizontal="center" vertical="center"/>
      <protection locked="0"/>
    </xf>
    <xf numFmtId="0" fontId="21" fillId="0" borderId="0" xfId="0" applyFont="1" applyBorder="1" applyAlignment="1" applyProtection="1">
      <alignment horizontal="left"/>
      <protection locked="0"/>
    </xf>
    <xf numFmtId="0" fontId="0" fillId="34" borderId="31" xfId="0" applyFont="1" applyFill="1" applyBorder="1" applyAlignment="1" applyProtection="1">
      <alignment horizontal="center"/>
      <protection locked="0"/>
    </xf>
    <xf numFmtId="0" fontId="33" fillId="0" borderId="0" xfId="0" applyNumberFormat="1" applyFont="1" applyBorder="1" applyAlignment="1" applyProtection="1">
      <alignment horizontal="left" vertical="center" wrapText="1"/>
      <protection hidden="1"/>
    </xf>
    <xf numFmtId="0" fontId="25" fillId="0" borderId="27" xfId="0" applyFont="1" applyBorder="1" applyAlignment="1" applyProtection="1">
      <alignment horizontal="left" vertical="center" wrapText="1"/>
      <protection hidden="1"/>
    </xf>
    <xf numFmtId="0" fontId="58" fillId="33" borderId="37" xfId="49" applyFill="1">
      <alignment horizontal="center" vertical="center"/>
      <protection locked="0"/>
    </xf>
    <xf numFmtId="0" fontId="0" fillId="33" borderId="0" xfId="0" applyFill="1" applyAlignment="1">
      <alignment horizontal="left" vertical="center" wrapText="1"/>
    </xf>
    <xf numFmtId="0" fontId="33" fillId="33" borderId="46" xfId="0" applyFont="1" applyFill="1" applyBorder="1" applyAlignment="1" applyProtection="1">
      <alignment horizontal="left" wrapText="1"/>
      <protection hidden="1"/>
    </xf>
    <xf numFmtId="0" fontId="0" fillId="33" borderId="46" xfId="0" applyFill="1" applyBorder="1" applyAlignment="1">
      <alignment horizontal="left" wrapText="1"/>
    </xf>
    <xf numFmtId="0" fontId="50" fillId="0" borderId="0" xfId="47" applyFont="1" applyFill="1" applyBorder="1" applyAlignment="1" applyProtection="1">
      <alignment horizontal="left" vertical="center"/>
      <protection hidden="1"/>
    </xf>
    <xf numFmtId="0" fontId="57" fillId="35" borderId="26" xfId="0" applyFont="1" applyFill="1" applyBorder="1" applyAlignment="1">
      <alignment horizontal="center"/>
    </xf>
    <xf numFmtId="0" fontId="49" fillId="33" borderId="26" xfId="0" applyFont="1" applyFill="1" applyBorder="1" applyAlignment="1">
      <alignment horizontal="center"/>
    </xf>
    <xf numFmtId="0" fontId="0" fillId="34" borderId="30" xfId="0" applyFont="1" applyFill="1" applyBorder="1" applyAlignment="1" applyProtection="1">
      <alignment horizontal="center"/>
      <protection locked="0"/>
    </xf>
    <xf numFmtId="0" fontId="33" fillId="0" borderId="0" xfId="0" applyFont="1" applyBorder="1" applyAlignment="1" applyProtection="1">
      <alignment horizontal="left" vertical="center"/>
      <protection hidden="1"/>
    </xf>
    <xf numFmtId="0" fontId="21" fillId="0" borderId="0" xfId="0" applyFont="1" applyBorder="1" applyAlignment="1" applyProtection="1">
      <alignment horizontal="right"/>
      <protection hidden="1"/>
    </xf>
    <xf numFmtId="0" fontId="59" fillId="36" borderId="31" xfId="53">
      <alignment horizontal="center" vertical="center"/>
    </xf>
    <xf numFmtId="0" fontId="59" fillId="36" borderId="28" xfId="0" applyFont="1" applyFill="1" applyBorder="1" applyAlignment="1">
      <alignment horizontal="center"/>
    </xf>
    <xf numFmtId="0" fontId="59" fillId="36" borderId="32" xfId="0" applyFont="1" applyFill="1" applyBorder="1" applyAlignment="1">
      <alignment horizontal="center"/>
    </xf>
    <xf numFmtId="0" fontId="59" fillId="36" borderId="34" xfId="0" applyFont="1" applyFill="1" applyBorder="1" applyAlignment="1">
      <alignment horizontal="center"/>
    </xf>
    <xf numFmtId="166" fontId="59" fillId="36" borderId="31" xfId="54">
      <alignment horizontal="right" vertical="center"/>
    </xf>
    <xf numFmtId="0" fontId="49" fillId="0" borderId="27" xfId="0" applyFont="1" applyFill="1" applyBorder="1" applyAlignment="1">
      <alignment horizontal="right"/>
    </xf>
    <xf numFmtId="166" fontId="59" fillId="36" borderId="31" xfId="53" applyNumberFormat="1" applyAlignment="1">
      <alignment horizontal="right"/>
    </xf>
    <xf numFmtId="166" fontId="47" fillId="0" borderId="0" xfId="0" applyNumberFormat="1" applyFont="1" applyBorder="1" applyAlignment="1" applyProtection="1">
      <alignment horizontal="right" vertical="center"/>
      <protection hidden="1"/>
    </xf>
    <xf numFmtId="0" fontId="47" fillId="0" borderId="0" xfId="0" applyFont="1" applyBorder="1" applyAlignment="1" applyProtection="1">
      <alignment horizontal="right" vertical="center"/>
      <protection hidden="1"/>
    </xf>
    <xf numFmtId="0" fontId="40" fillId="0" borderId="0" xfId="0" applyFont="1" applyBorder="1" applyAlignment="1" applyProtection="1">
      <alignment horizontal="right"/>
      <protection hidden="1"/>
    </xf>
    <xf numFmtId="166" fontId="25" fillId="0" borderId="33" xfId="0" applyNumberFormat="1" applyFont="1" applyBorder="1" applyAlignment="1" applyProtection="1">
      <alignment horizontal="right"/>
      <protection hidden="1"/>
    </xf>
    <xf numFmtId="0" fontId="25" fillId="0" borderId="33" xfId="0" applyFont="1" applyBorder="1" applyAlignment="1" applyProtection="1">
      <alignment horizontal="right"/>
      <protection hidden="1"/>
    </xf>
    <xf numFmtId="166" fontId="40" fillId="0" borderId="28" xfId="0" applyNumberFormat="1" applyFont="1" applyBorder="1" applyAlignment="1">
      <alignment horizontal="right"/>
    </xf>
    <xf numFmtId="166" fontId="40" fillId="0" borderId="32" xfId="0" applyNumberFormat="1" applyFont="1" applyBorder="1" applyAlignment="1">
      <alignment horizontal="right"/>
    </xf>
    <xf numFmtId="166" fontId="40" fillId="0" borderId="29" xfId="0" applyNumberFormat="1" applyFont="1" applyBorder="1" applyAlignment="1">
      <alignment horizontal="right"/>
    </xf>
    <xf numFmtId="0" fontId="3" fillId="0" borderId="0" xfId="0" applyFont="1" applyBorder="1" applyAlignment="1" applyProtection="1">
      <alignment horizontal="left" wrapText="1"/>
      <protection hidden="1"/>
    </xf>
    <xf numFmtId="0" fontId="25" fillId="0" borderId="13" xfId="0" applyFont="1" applyBorder="1" applyAlignment="1">
      <alignment horizontal="center"/>
    </xf>
  </cellXfs>
  <cellStyles count="5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rmulaEntry" xfId="53" xr:uid="{00000000-0005-0000-0000-00001C000000}"/>
    <cellStyle name="FormulaNumber" xfId="54" xr:uid="{00000000-0005-0000-0000-00001D000000}"/>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7" xr:uid="{00000000-0005-0000-0000-000027000000}"/>
    <cellStyle name="Normal 2 5" xfId="48" xr:uid="{00000000-0005-0000-0000-000028000000}"/>
    <cellStyle name="Normal 3" xfId="37" xr:uid="{00000000-0005-0000-0000-000029000000}"/>
    <cellStyle name="Normal 4" xfId="38" xr:uid="{00000000-0005-0000-0000-00002A000000}"/>
    <cellStyle name="Note" xfId="39" builtinId="10" customBuiltin="1"/>
    <cellStyle name="Note 2" xfId="40" xr:uid="{00000000-0005-0000-0000-00002C000000}"/>
    <cellStyle name="Note 3" xfId="41" xr:uid="{00000000-0005-0000-0000-00002D000000}"/>
    <cellStyle name="Note 4" xfId="42" xr:uid="{00000000-0005-0000-0000-00002E000000}"/>
    <cellStyle name="Output" xfId="43" builtinId="21" customBuiltin="1"/>
    <cellStyle name="SectionHeader" xfId="52" xr:uid="{00000000-0005-0000-0000-000030000000}"/>
    <cellStyle name="TableHeader" xfId="51" xr:uid="{00000000-0005-0000-0000-000031000000}"/>
    <cellStyle name="Title" xfId="44" builtinId="15" customBuiltin="1"/>
    <cellStyle name="Total" xfId="45" builtinId="25" customBuiltin="1"/>
    <cellStyle name="UserInput" xfId="49" xr:uid="{00000000-0005-0000-0000-000034000000}"/>
    <cellStyle name="UserTextBox" xfId="50" xr:uid="{00000000-0005-0000-0000-000035000000}"/>
    <cellStyle name="Warning Text" xfId="46" builtinId="11" customBuiltin="1"/>
  </cellStyles>
  <dxfs count="0"/>
  <tableStyles count="0" defaultTableStyle="TableStyleMedium9" defaultPivotStyle="PivotStyleLight16"/>
  <colors>
    <mruColors>
      <color rgb="FF004F6C"/>
      <color rgb="FF10A3C8"/>
      <color rgb="FF046A38"/>
      <color rgb="FF9ADBE8"/>
      <color rgb="FFFA4616"/>
      <color rgb="FFCDF2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107950</xdr:colOff>
          <xdr:row>41</xdr:row>
          <xdr:rowOff>107950</xdr:rowOff>
        </xdr:from>
        <xdr:to>
          <xdr:col>13</xdr:col>
          <xdr:colOff>114300</xdr:colOff>
          <xdr:row>42</xdr:row>
          <xdr:rowOff>95250</xdr:rowOff>
        </xdr:to>
        <xdr:sp macro="" textlink="">
          <xdr:nvSpPr>
            <xdr:cNvPr id="1149" name="Group Box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48</xdr:row>
          <xdr:rowOff>0</xdr:rowOff>
        </xdr:from>
        <xdr:to>
          <xdr:col>13</xdr:col>
          <xdr:colOff>133350</xdr:colOff>
          <xdr:row>49</xdr:row>
          <xdr:rowOff>107950</xdr:rowOff>
        </xdr:to>
        <xdr:sp macro="" textlink="">
          <xdr:nvSpPr>
            <xdr:cNvPr id="1903" name="Group Box 879" hidden="1">
              <a:extLst>
                <a:ext uri="{63B3BB69-23CF-44E3-9099-C40C66FF867C}">
                  <a14:compatExt spid="_x0000_s1903"/>
                </a:ext>
                <a:ext uri="{FF2B5EF4-FFF2-40B4-BE49-F238E27FC236}">
                  <a16:creationId xmlns:a16="http://schemas.microsoft.com/office/drawing/2014/main" id="{00000000-0008-0000-0100-00006F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59</xdr:row>
          <xdr:rowOff>0</xdr:rowOff>
        </xdr:from>
        <xdr:to>
          <xdr:col>13</xdr:col>
          <xdr:colOff>31750</xdr:colOff>
          <xdr:row>60</xdr:row>
          <xdr:rowOff>76200</xdr:rowOff>
        </xdr:to>
        <xdr:sp macro="" textlink="">
          <xdr:nvSpPr>
            <xdr:cNvPr id="1951" name="Group Box 927" hidden="1">
              <a:extLst>
                <a:ext uri="{63B3BB69-23CF-44E3-9099-C40C66FF867C}">
                  <a14:compatExt spid="_x0000_s1951"/>
                </a:ext>
                <a:ext uri="{FF2B5EF4-FFF2-40B4-BE49-F238E27FC236}">
                  <a16:creationId xmlns:a16="http://schemas.microsoft.com/office/drawing/2014/main" id="{00000000-0008-0000-0100-00009F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88900</xdr:colOff>
          <xdr:row>34</xdr:row>
          <xdr:rowOff>88900</xdr:rowOff>
        </xdr:from>
        <xdr:to>
          <xdr:col>13</xdr:col>
          <xdr:colOff>165100</xdr:colOff>
          <xdr:row>35</xdr:row>
          <xdr:rowOff>114300</xdr:rowOff>
        </xdr:to>
        <xdr:sp macro="" textlink="">
          <xdr:nvSpPr>
            <xdr:cNvPr id="1977" name="Group Box 953" hidden="1">
              <a:extLst>
                <a:ext uri="{63B3BB69-23CF-44E3-9099-C40C66FF867C}">
                  <a14:compatExt spid="_x0000_s1977"/>
                </a:ext>
                <a:ext uri="{FF2B5EF4-FFF2-40B4-BE49-F238E27FC236}">
                  <a16:creationId xmlns:a16="http://schemas.microsoft.com/office/drawing/2014/main" id="{00000000-0008-0000-0100-0000B9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69850</xdr:colOff>
          <xdr:row>59</xdr:row>
          <xdr:rowOff>0</xdr:rowOff>
        </xdr:from>
        <xdr:to>
          <xdr:col>13</xdr:col>
          <xdr:colOff>133350</xdr:colOff>
          <xdr:row>60</xdr:row>
          <xdr:rowOff>76200</xdr:rowOff>
        </xdr:to>
        <xdr:sp macro="" textlink="">
          <xdr:nvSpPr>
            <xdr:cNvPr id="2017" name="Group Box 993" hidden="1">
              <a:extLst>
                <a:ext uri="{63B3BB69-23CF-44E3-9099-C40C66FF867C}">
                  <a14:compatExt spid="_x0000_s2017"/>
                </a:ext>
                <a:ext uri="{FF2B5EF4-FFF2-40B4-BE49-F238E27FC236}">
                  <a16:creationId xmlns:a16="http://schemas.microsoft.com/office/drawing/2014/main" id="{00000000-0008-0000-0100-0000E1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en-CA" sz="800" b="0" i="0" u="none" strike="noStrike" baseline="0">
                  <a:solidFill>
                    <a:srgbClr val="000000"/>
                  </a:solidFill>
                  <a:latin typeface="Tahoma"/>
                  <a:ea typeface="Tahoma"/>
                  <a:cs typeface="Tahoma"/>
                </a:rPr>
                <a:t>Group Box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355600</xdr:colOff>
          <xdr:row>181</xdr:row>
          <xdr:rowOff>114300</xdr:rowOff>
        </xdr:from>
        <xdr:to>
          <xdr:col>15</xdr:col>
          <xdr:colOff>0</xdr:colOff>
          <xdr:row>182</xdr:row>
          <xdr:rowOff>152400</xdr:rowOff>
        </xdr:to>
        <xdr:sp macro="" textlink="">
          <xdr:nvSpPr>
            <xdr:cNvPr id="2018" name="Group Box 994" hidden="1">
              <a:extLst>
                <a:ext uri="{63B3BB69-23CF-44E3-9099-C40C66FF867C}">
                  <a14:compatExt spid="_x0000_s2018"/>
                </a:ext>
                <a:ext uri="{FF2B5EF4-FFF2-40B4-BE49-F238E27FC236}">
                  <a16:creationId xmlns:a16="http://schemas.microsoft.com/office/drawing/2014/main" id="{00000000-0008-0000-0100-0000E2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48</xdr:row>
          <xdr:rowOff>0</xdr:rowOff>
        </xdr:from>
        <xdr:to>
          <xdr:col>13</xdr:col>
          <xdr:colOff>146050</xdr:colOff>
          <xdr:row>48</xdr:row>
          <xdr:rowOff>247650</xdr:rowOff>
        </xdr:to>
        <xdr:sp macro="" textlink="">
          <xdr:nvSpPr>
            <xdr:cNvPr id="2050" name="Group Box 1026"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69850</xdr:colOff>
          <xdr:row>49</xdr:row>
          <xdr:rowOff>0</xdr:rowOff>
        </xdr:from>
        <xdr:to>
          <xdr:col>13</xdr:col>
          <xdr:colOff>133350</xdr:colOff>
          <xdr:row>50</xdr:row>
          <xdr:rowOff>50800</xdr:rowOff>
        </xdr:to>
        <xdr:sp macro="" textlink="">
          <xdr:nvSpPr>
            <xdr:cNvPr id="2097" name="Group Box 1073"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59</xdr:row>
          <xdr:rowOff>0</xdr:rowOff>
        </xdr:from>
        <xdr:to>
          <xdr:col>13</xdr:col>
          <xdr:colOff>127000</xdr:colOff>
          <xdr:row>60</xdr:row>
          <xdr:rowOff>12700</xdr:rowOff>
        </xdr:to>
        <xdr:sp macro="" textlink="">
          <xdr:nvSpPr>
            <xdr:cNvPr id="2098" name="Group Box 1074"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59</xdr:row>
          <xdr:rowOff>0</xdr:rowOff>
        </xdr:from>
        <xdr:to>
          <xdr:col>13</xdr:col>
          <xdr:colOff>146050</xdr:colOff>
          <xdr:row>59</xdr:row>
          <xdr:rowOff>247650</xdr:rowOff>
        </xdr:to>
        <xdr:sp macro="" textlink="">
          <xdr:nvSpPr>
            <xdr:cNvPr id="2100" name="Group Box 1076"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69850</xdr:colOff>
          <xdr:row>59</xdr:row>
          <xdr:rowOff>0</xdr:rowOff>
        </xdr:from>
        <xdr:to>
          <xdr:col>13</xdr:col>
          <xdr:colOff>146050</xdr:colOff>
          <xdr:row>60</xdr:row>
          <xdr:rowOff>31750</xdr:rowOff>
        </xdr:to>
        <xdr:sp macro="" textlink="">
          <xdr:nvSpPr>
            <xdr:cNvPr id="2101" name="Group Box 1077"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88900</xdr:colOff>
          <xdr:row>48</xdr:row>
          <xdr:rowOff>0</xdr:rowOff>
        </xdr:from>
        <xdr:to>
          <xdr:col>13</xdr:col>
          <xdr:colOff>133350</xdr:colOff>
          <xdr:row>49</xdr:row>
          <xdr:rowOff>57150</xdr:rowOff>
        </xdr:to>
        <xdr:sp macro="" textlink="">
          <xdr:nvSpPr>
            <xdr:cNvPr id="2112" name="Group Box 1088" hidden="1">
              <a:extLst>
                <a:ext uri="{63B3BB69-23CF-44E3-9099-C40C66FF867C}">
                  <a14:compatExt spid="_x0000_s2112"/>
                </a:ext>
                <a:ext uri="{FF2B5EF4-FFF2-40B4-BE49-F238E27FC236}">
                  <a16:creationId xmlns:a16="http://schemas.microsoft.com/office/drawing/2014/main" id="{00000000-0008-0000-0100-00004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en-CA" sz="800" b="0" i="0" u="none" strike="noStrike" baseline="0">
                  <a:solidFill>
                    <a:srgbClr val="000000"/>
                  </a:solidFill>
                  <a:latin typeface="Tahoma"/>
                  <a:ea typeface="Tahoma"/>
                  <a:cs typeface="Tahoma"/>
                </a:rPr>
                <a:t>Group Box 1088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69850</xdr:colOff>
          <xdr:row>67</xdr:row>
          <xdr:rowOff>0</xdr:rowOff>
        </xdr:from>
        <xdr:to>
          <xdr:col>13</xdr:col>
          <xdr:colOff>133350</xdr:colOff>
          <xdr:row>67</xdr:row>
          <xdr:rowOff>247650</xdr:rowOff>
        </xdr:to>
        <xdr:sp macro="" textlink="">
          <xdr:nvSpPr>
            <xdr:cNvPr id="2118" name="Group Box 1094" hidden="1">
              <a:extLst>
                <a:ext uri="{63B3BB69-23CF-44E3-9099-C40C66FF867C}">
                  <a14:compatExt spid="_x0000_s2118"/>
                </a:ext>
                <a:ext uri="{FF2B5EF4-FFF2-40B4-BE49-F238E27FC236}">
                  <a16:creationId xmlns:a16="http://schemas.microsoft.com/office/drawing/2014/main" id="{00000000-0008-0000-0100-00004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34</xdr:row>
          <xdr:rowOff>0</xdr:rowOff>
        </xdr:from>
        <xdr:to>
          <xdr:col>13</xdr:col>
          <xdr:colOff>133350</xdr:colOff>
          <xdr:row>35</xdr:row>
          <xdr:rowOff>76200</xdr:rowOff>
        </xdr:to>
        <xdr:sp macro="" textlink="">
          <xdr:nvSpPr>
            <xdr:cNvPr id="2120" name="Group Box 1096" hidden="1">
              <a:extLst>
                <a:ext uri="{63B3BB69-23CF-44E3-9099-C40C66FF867C}">
                  <a14:compatExt spid="_x0000_s2120"/>
                </a:ext>
                <a:ext uri="{FF2B5EF4-FFF2-40B4-BE49-F238E27FC236}">
                  <a16:creationId xmlns:a16="http://schemas.microsoft.com/office/drawing/2014/main" id="{00000000-0008-0000-0100-00004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69850</xdr:colOff>
          <xdr:row>35</xdr:row>
          <xdr:rowOff>0</xdr:rowOff>
        </xdr:from>
        <xdr:to>
          <xdr:col>13</xdr:col>
          <xdr:colOff>133350</xdr:colOff>
          <xdr:row>35</xdr:row>
          <xdr:rowOff>247650</xdr:rowOff>
        </xdr:to>
        <xdr:sp macro="" textlink="">
          <xdr:nvSpPr>
            <xdr:cNvPr id="2121" name="Group Box 1097" hidden="1">
              <a:extLst>
                <a:ext uri="{63B3BB69-23CF-44E3-9099-C40C66FF867C}">
                  <a14:compatExt spid="_x0000_s2121"/>
                </a:ext>
                <a:ext uri="{FF2B5EF4-FFF2-40B4-BE49-F238E27FC236}">
                  <a16:creationId xmlns:a16="http://schemas.microsoft.com/office/drawing/2014/main" id="{00000000-0008-0000-0100-00004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88900</xdr:colOff>
          <xdr:row>34</xdr:row>
          <xdr:rowOff>0</xdr:rowOff>
        </xdr:from>
        <xdr:to>
          <xdr:col>13</xdr:col>
          <xdr:colOff>133350</xdr:colOff>
          <xdr:row>35</xdr:row>
          <xdr:rowOff>31750</xdr:rowOff>
        </xdr:to>
        <xdr:sp macro="" textlink="">
          <xdr:nvSpPr>
            <xdr:cNvPr id="2122" name="Group Box 1098" hidden="1">
              <a:extLst>
                <a:ext uri="{63B3BB69-23CF-44E3-9099-C40C66FF867C}">
                  <a14:compatExt spid="_x0000_s2122"/>
                </a:ext>
                <a:ext uri="{FF2B5EF4-FFF2-40B4-BE49-F238E27FC236}">
                  <a16:creationId xmlns:a16="http://schemas.microsoft.com/office/drawing/2014/main" id="{00000000-0008-0000-0100-00004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en-CA" sz="800" b="0" i="0" u="none" strike="noStrike" baseline="0">
                  <a:solidFill>
                    <a:srgbClr val="000000"/>
                  </a:solidFill>
                  <a:latin typeface="Tahoma"/>
                  <a:ea typeface="Tahoma"/>
                  <a:cs typeface="Tahoma"/>
                </a:rPr>
                <a:t>Group Box 1088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88900</xdr:colOff>
          <xdr:row>8</xdr:row>
          <xdr:rowOff>0</xdr:rowOff>
        </xdr:from>
        <xdr:to>
          <xdr:col>13</xdr:col>
          <xdr:colOff>165100</xdr:colOff>
          <xdr:row>8</xdr:row>
          <xdr:rowOff>228600</xdr:rowOff>
        </xdr:to>
        <xdr:sp macro="" textlink="">
          <xdr:nvSpPr>
            <xdr:cNvPr id="2123" name="Group Box 1099" hidden="1">
              <a:extLst>
                <a:ext uri="{63B3BB69-23CF-44E3-9099-C40C66FF867C}">
                  <a14:compatExt spid="_x0000_s2123"/>
                </a:ext>
                <a:ext uri="{FF2B5EF4-FFF2-40B4-BE49-F238E27FC236}">
                  <a16:creationId xmlns:a16="http://schemas.microsoft.com/office/drawing/2014/main" id="{00000000-0008-0000-0100-00004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8</xdr:row>
          <xdr:rowOff>0</xdr:rowOff>
        </xdr:from>
        <xdr:to>
          <xdr:col>13</xdr:col>
          <xdr:colOff>133350</xdr:colOff>
          <xdr:row>9</xdr:row>
          <xdr:rowOff>19050</xdr:rowOff>
        </xdr:to>
        <xdr:sp macro="" textlink="">
          <xdr:nvSpPr>
            <xdr:cNvPr id="2124" name="Group Box 1100" hidden="1">
              <a:extLst>
                <a:ext uri="{63B3BB69-23CF-44E3-9099-C40C66FF867C}">
                  <a14:compatExt spid="_x0000_s2124"/>
                </a:ext>
                <a:ext uri="{FF2B5EF4-FFF2-40B4-BE49-F238E27FC236}">
                  <a16:creationId xmlns:a16="http://schemas.microsoft.com/office/drawing/2014/main" id="{00000000-0008-0000-0100-00004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69850</xdr:colOff>
          <xdr:row>34</xdr:row>
          <xdr:rowOff>0</xdr:rowOff>
        </xdr:from>
        <xdr:to>
          <xdr:col>13</xdr:col>
          <xdr:colOff>133350</xdr:colOff>
          <xdr:row>34</xdr:row>
          <xdr:rowOff>247650</xdr:rowOff>
        </xdr:to>
        <xdr:sp macro="" textlink="">
          <xdr:nvSpPr>
            <xdr:cNvPr id="2125" name="Group Box 1101"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88900</xdr:colOff>
          <xdr:row>8</xdr:row>
          <xdr:rowOff>0</xdr:rowOff>
        </xdr:from>
        <xdr:to>
          <xdr:col>13</xdr:col>
          <xdr:colOff>133350</xdr:colOff>
          <xdr:row>8</xdr:row>
          <xdr:rowOff>228600</xdr:rowOff>
        </xdr:to>
        <xdr:sp macro="" textlink="">
          <xdr:nvSpPr>
            <xdr:cNvPr id="2126" name="Group Box 1102"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en-CA" sz="800" b="0" i="0" u="none" strike="noStrike" baseline="0">
                  <a:solidFill>
                    <a:srgbClr val="000000"/>
                  </a:solidFill>
                  <a:latin typeface="Tahoma"/>
                  <a:ea typeface="Tahoma"/>
                  <a:cs typeface="Tahoma"/>
                </a:rPr>
                <a:t>Group Box 1088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88900</xdr:colOff>
          <xdr:row>21</xdr:row>
          <xdr:rowOff>88900</xdr:rowOff>
        </xdr:from>
        <xdr:to>
          <xdr:col>13</xdr:col>
          <xdr:colOff>165100</xdr:colOff>
          <xdr:row>22</xdr:row>
          <xdr:rowOff>114300</xdr:rowOff>
        </xdr:to>
        <xdr:sp macro="" textlink="">
          <xdr:nvSpPr>
            <xdr:cNvPr id="2127" name="Group Box 1103"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21</xdr:row>
          <xdr:rowOff>0</xdr:rowOff>
        </xdr:from>
        <xdr:to>
          <xdr:col>13</xdr:col>
          <xdr:colOff>133350</xdr:colOff>
          <xdr:row>22</xdr:row>
          <xdr:rowOff>76200</xdr:rowOff>
        </xdr:to>
        <xdr:sp macro="" textlink="">
          <xdr:nvSpPr>
            <xdr:cNvPr id="2128" name="Group Box 1104"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69850</xdr:colOff>
          <xdr:row>22</xdr:row>
          <xdr:rowOff>0</xdr:rowOff>
        </xdr:from>
        <xdr:to>
          <xdr:col>13</xdr:col>
          <xdr:colOff>133350</xdr:colOff>
          <xdr:row>22</xdr:row>
          <xdr:rowOff>247650</xdr:rowOff>
        </xdr:to>
        <xdr:sp macro="" textlink="">
          <xdr:nvSpPr>
            <xdr:cNvPr id="2129" name="Group Box 1105"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88900</xdr:colOff>
          <xdr:row>21</xdr:row>
          <xdr:rowOff>0</xdr:rowOff>
        </xdr:from>
        <xdr:to>
          <xdr:col>13</xdr:col>
          <xdr:colOff>133350</xdr:colOff>
          <xdr:row>22</xdr:row>
          <xdr:rowOff>31750</xdr:rowOff>
        </xdr:to>
        <xdr:sp macro="" textlink="">
          <xdr:nvSpPr>
            <xdr:cNvPr id="2130" name="Group Box 1106" hidden="1">
              <a:extLst>
                <a:ext uri="{63B3BB69-23CF-44E3-9099-C40C66FF867C}">
                  <a14:compatExt spid="_x0000_s2130"/>
                </a:ext>
                <a:ext uri="{FF2B5EF4-FFF2-40B4-BE49-F238E27FC236}">
                  <a16:creationId xmlns:a16="http://schemas.microsoft.com/office/drawing/2014/main" id="{00000000-0008-0000-0100-00005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en-CA" sz="800" b="0" i="0" u="none" strike="noStrike" baseline="0">
                  <a:solidFill>
                    <a:srgbClr val="000000"/>
                  </a:solidFill>
                  <a:latin typeface="Tahoma"/>
                  <a:ea typeface="Tahoma"/>
                  <a:cs typeface="Tahoma"/>
                </a:rPr>
                <a:t>Group Box 1088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88900</xdr:colOff>
          <xdr:row>15</xdr:row>
          <xdr:rowOff>88900</xdr:rowOff>
        </xdr:from>
        <xdr:to>
          <xdr:col>13</xdr:col>
          <xdr:colOff>165100</xdr:colOff>
          <xdr:row>16</xdr:row>
          <xdr:rowOff>69850</xdr:rowOff>
        </xdr:to>
        <xdr:sp macro="" textlink="">
          <xdr:nvSpPr>
            <xdr:cNvPr id="2131" name="Group Box 1107"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15</xdr:row>
          <xdr:rowOff>0</xdr:rowOff>
        </xdr:from>
        <xdr:to>
          <xdr:col>13</xdr:col>
          <xdr:colOff>133350</xdr:colOff>
          <xdr:row>16</xdr:row>
          <xdr:rowOff>31750</xdr:rowOff>
        </xdr:to>
        <xdr:sp macro="" textlink="">
          <xdr:nvSpPr>
            <xdr:cNvPr id="2132" name="Group Box 1108"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69850</xdr:colOff>
          <xdr:row>16</xdr:row>
          <xdr:rowOff>0</xdr:rowOff>
        </xdr:from>
        <xdr:to>
          <xdr:col>13</xdr:col>
          <xdr:colOff>133350</xdr:colOff>
          <xdr:row>16</xdr:row>
          <xdr:rowOff>247650</xdr:rowOff>
        </xdr:to>
        <xdr:sp macro="" textlink="">
          <xdr:nvSpPr>
            <xdr:cNvPr id="2133" name="Group Box 1109"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88900</xdr:colOff>
          <xdr:row>15</xdr:row>
          <xdr:rowOff>0</xdr:rowOff>
        </xdr:from>
        <xdr:to>
          <xdr:col>13</xdr:col>
          <xdr:colOff>133350</xdr:colOff>
          <xdr:row>15</xdr:row>
          <xdr:rowOff>317500</xdr:rowOff>
        </xdr:to>
        <xdr:sp macro="" textlink="">
          <xdr:nvSpPr>
            <xdr:cNvPr id="2134" name="Group Box 1110"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en-CA" sz="800" b="0" i="0" u="none" strike="noStrike" baseline="0">
                  <a:solidFill>
                    <a:srgbClr val="000000"/>
                  </a:solidFill>
                  <a:latin typeface="Tahoma"/>
                  <a:ea typeface="Tahoma"/>
                  <a:cs typeface="Tahoma"/>
                </a:rPr>
                <a:t>Group Box 1088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88900</xdr:colOff>
          <xdr:row>5</xdr:row>
          <xdr:rowOff>88900</xdr:rowOff>
        </xdr:from>
        <xdr:to>
          <xdr:col>13</xdr:col>
          <xdr:colOff>165100</xdr:colOff>
          <xdr:row>6</xdr:row>
          <xdr:rowOff>114300</xdr:rowOff>
        </xdr:to>
        <xdr:sp macro="" textlink="">
          <xdr:nvSpPr>
            <xdr:cNvPr id="2135" name="Group Box 1111"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xdr:row>
          <xdr:rowOff>0</xdr:rowOff>
        </xdr:from>
        <xdr:to>
          <xdr:col>13</xdr:col>
          <xdr:colOff>133350</xdr:colOff>
          <xdr:row>6</xdr:row>
          <xdr:rowOff>76200</xdr:rowOff>
        </xdr:to>
        <xdr:sp macro="" textlink="">
          <xdr:nvSpPr>
            <xdr:cNvPr id="2136" name="Group Box 1112"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69850</xdr:colOff>
          <xdr:row>6</xdr:row>
          <xdr:rowOff>0</xdr:rowOff>
        </xdr:from>
        <xdr:to>
          <xdr:col>13</xdr:col>
          <xdr:colOff>133350</xdr:colOff>
          <xdr:row>7</xdr:row>
          <xdr:rowOff>57150</xdr:rowOff>
        </xdr:to>
        <xdr:sp macro="" textlink="">
          <xdr:nvSpPr>
            <xdr:cNvPr id="2137" name="Group Box 1113" hidden="1">
              <a:extLst>
                <a:ext uri="{63B3BB69-23CF-44E3-9099-C40C66FF867C}">
                  <a14:compatExt spid="_x0000_s2137"/>
                </a:ext>
                <a:ext uri="{FF2B5EF4-FFF2-40B4-BE49-F238E27FC236}">
                  <a16:creationId xmlns:a16="http://schemas.microsoft.com/office/drawing/2014/main" id="{00000000-0008-0000-0100-00005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88900</xdr:colOff>
          <xdr:row>5</xdr:row>
          <xdr:rowOff>0</xdr:rowOff>
        </xdr:from>
        <xdr:to>
          <xdr:col>13</xdr:col>
          <xdr:colOff>133350</xdr:colOff>
          <xdr:row>6</xdr:row>
          <xdr:rowOff>31750</xdr:rowOff>
        </xdr:to>
        <xdr:sp macro="" textlink="">
          <xdr:nvSpPr>
            <xdr:cNvPr id="2138" name="Group Box 1114" hidden="1">
              <a:extLst>
                <a:ext uri="{63B3BB69-23CF-44E3-9099-C40C66FF867C}">
                  <a14:compatExt spid="_x0000_s2138"/>
                </a:ext>
                <a:ext uri="{FF2B5EF4-FFF2-40B4-BE49-F238E27FC236}">
                  <a16:creationId xmlns:a16="http://schemas.microsoft.com/office/drawing/2014/main" id="{00000000-0008-0000-0100-00005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en-CA" sz="800" b="0" i="0" u="none" strike="noStrike" baseline="0">
                  <a:solidFill>
                    <a:srgbClr val="000000"/>
                  </a:solidFill>
                  <a:latin typeface="Tahoma"/>
                  <a:ea typeface="Tahoma"/>
                  <a:cs typeface="Tahoma"/>
                </a:rPr>
                <a:t>Group Box 1088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88900</xdr:colOff>
          <xdr:row>31</xdr:row>
          <xdr:rowOff>88900</xdr:rowOff>
        </xdr:from>
        <xdr:to>
          <xdr:col>16384</xdr:col>
          <xdr:colOff>393700</xdr:colOff>
          <xdr:row>32</xdr:row>
          <xdr:rowOff>222250</xdr:rowOff>
        </xdr:to>
        <xdr:sp macro="" textlink="">
          <xdr:nvSpPr>
            <xdr:cNvPr id="2154" name="Group Box 1130" hidden="1">
              <a:extLst>
                <a:ext uri="{63B3BB69-23CF-44E3-9099-C40C66FF867C}">
                  <a14:compatExt spid="_x0000_s2154"/>
                </a:ext>
                <a:ext uri="{FF2B5EF4-FFF2-40B4-BE49-F238E27FC236}">
                  <a16:creationId xmlns:a16="http://schemas.microsoft.com/office/drawing/2014/main" id="{00000000-0008-0000-0100-00006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31</xdr:row>
          <xdr:rowOff>0</xdr:rowOff>
        </xdr:from>
        <xdr:to>
          <xdr:col>16384</xdr:col>
          <xdr:colOff>374650</xdr:colOff>
          <xdr:row>32</xdr:row>
          <xdr:rowOff>184150</xdr:rowOff>
        </xdr:to>
        <xdr:sp macro="" textlink="">
          <xdr:nvSpPr>
            <xdr:cNvPr id="2155" name="Group Box 1131" hidden="1">
              <a:extLst>
                <a:ext uri="{63B3BB69-23CF-44E3-9099-C40C66FF867C}">
                  <a14:compatExt spid="_x0000_s2155"/>
                </a:ext>
                <a:ext uri="{FF2B5EF4-FFF2-40B4-BE49-F238E27FC236}">
                  <a16:creationId xmlns:a16="http://schemas.microsoft.com/office/drawing/2014/main" id="{00000000-0008-0000-0100-00006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32</xdr:row>
          <xdr:rowOff>190500</xdr:rowOff>
        </xdr:from>
        <xdr:to>
          <xdr:col>16384</xdr:col>
          <xdr:colOff>374650</xdr:colOff>
          <xdr:row>32</xdr:row>
          <xdr:rowOff>247650</xdr:rowOff>
        </xdr:to>
        <xdr:sp macro="" textlink="">
          <xdr:nvSpPr>
            <xdr:cNvPr id="2156" name="Group Box 1132" hidden="1">
              <a:extLst>
                <a:ext uri="{63B3BB69-23CF-44E3-9099-C40C66FF867C}">
                  <a14:compatExt spid="_x0000_s2156"/>
                </a:ext>
                <a:ext uri="{FF2B5EF4-FFF2-40B4-BE49-F238E27FC236}">
                  <a16:creationId xmlns:a16="http://schemas.microsoft.com/office/drawing/2014/main" id="{00000000-0008-0000-0100-00006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88900</xdr:colOff>
          <xdr:row>31</xdr:row>
          <xdr:rowOff>0</xdr:rowOff>
        </xdr:from>
        <xdr:to>
          <xdr:col>16384</xdr:col>
          <xdr:colOff>374650</xdr:colOff>
          <xdr:row>32</xdr:row>
          <xdr:rowOff>127000</xdr:rowOff>
        </xdr:to>
        <xdr:sp macro="" textlink="">
          <xdr:nvSpPr>
            <xdr:cNvPr id="2157" name="Group Box 1133" hidden="1">
              <a:extLst>
                <a:ext uri="{63B3BB69-23CF-44E3-9099-C40C66FF867C}">
                  <a14:compatExt spid="_x0000_s2157"/>
                </a:ext>
                <a:ext uri="{FF2B5EF4-FFF2-40B4-BE49-F238E27FC236}">
                  <a16:creationId xmlns:a16="http://schemas.microsoft.com/office/drawing/2014/main" id="{00000000-0008-0000-0100-00006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en-CA" sz="800" b="0" i="0" u="none" strike="noStrike" baseline="0">
                  <a:solidFill>
                    <a:srgbClr val="000000"/>
                  </a:solidFill>
                  <a:latin typeface="Tahoma"/>
                  <a:ea typeface="Tahoma"/>
                  <a:cs typeface="Tahoma"/>
                </a:rPr>
                <a:t>Group Box 1088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69850</xdr:colOff>
          <xdr:row>74</xdr:row>
          <xdr:rowOff>0</xdr:rowOff>
        </xdr:from>
        <xdr:to>
          <xdr:col>13</xdr:col>
          <xdr:colOff>133350</xdr:colOff>
          <xdr:row>74</xdr:row>
          <xdr:rowOff>247650</xdr:rowOff>
        </xdr:to>
        <xdr:sp macro="" textlink="">
          <xdr:nvSpPr>
            <xdr:cNvPr id="2158" name="Group Box 1134" hidden="1">
              <a:extLst>
                <a:ext uri="{63B3BB69-23CF-44E3-9099-C40C66FF867C}">
                  <a14:compatExt spid="_x0000_s2158"/>
                </a:ext>
                <a:ext uri="{FF2B5EF4-FFF2-40B4-BE49-F238E27FC236}">
                  <a16:creationId xmlns:a16="http://schemas.microsoft.com/office/drawing/2014/main" id="{00000000-0008-0000-0100-00006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8" displayName="Table18" ref="R1:AJ67" totalsRowShown="0">
  <autoFilter ref="R1:AJ67" xr:uid="{00000000-0009-0000-0100-000001000000}"/>
  <tableColumns count="19">
    <tableColumn id="1" xr3:uid="{00000000-0010-0000-0000-000001000000}" name="Expense Type"/>
    <tableColumn id="2" xr3:uid="{00000000-0010-0000-0000-000002000000}" name="Exp1"/>
    <tableColumn id="3" xr3:uid="{00000000-0010-0000-0000-000003000000}" name="Exp2"/>
    <tableColumn id="4" xr3:uid="{00000000-0010-0000-0000-000004000000}" name="Exp3"/>
    <tableColumn id="5" xr3:uid="{00000000-0010-0000-0000-000005000000}" name="Exp4"/>
    <tableColumn id="6" xr3:uid="{00000000-0010-0000-0000-000006000000}" name="$/exp"/>
    <tableColumn id="7" xr3:uid="{00000000-0010-0000-0000-000007000000}" name="R$/kW"/>
    <tableColumn id="8" xr3:uid="{00000000-0010-0000-0000-000008000000}" name="Rate"/>
    <tableColumn id="9" xr3:uid="{00000000-0010-0000-0000-000009000000}" name="$/KWh"/>
    <tableColumn id="10" xr3:uid="{00000000-0010-0000-0000-00000A000000}" name="$/kW"/>
    <tableColumn id="11" xr3:uid="{00000000-0010-0000-0000-00000B000000}" name="Roles"/>
    <tableColumn id="12" xr3:uid="{00000000-0010-0000-0000-00000C000000}" name="Role$"/>
    <tableColumn id="13" xr3:uid="{00000000-0010-0000-0000-00000D000000}" name="IndExpertise"/>
    <tableColumn id="14" xr3:uid="{00000000-0010-0000-0000-00000E000000}" name="CommExpertise"/>
    <tableColumn id="15" xr3:uid="{00000000-0010-0000-0000-00000F000000}" name="LightExpertise"/>
    <tableColumn id="16" xr3:uid="{00000000-0010-0000-0000-000010000000}" name="Site Type"/>
    <tableColumn id="17" xr3:uid="{00000000-0010-0000-0000-000011000000}" name="Sector"/>
    <tableColumn id="18" xr3:uid="{00000000-0010-0000-0000-000012000000}" name="Study Type"/>
    <tableColumn id="19" xr3:uid="{00000000-0010-0000-0000-000013000000}" name="End Uses"/>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vmlDrawing" Target="../drawings/vmlDrawing1.v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0"/>
  </sheetPr>
  <dimension ref="A1:J55"/>
  <sheetViews>
    <sheetView view="pageLayout" topLeftCell="A25" zoomScaleNormal="100" workbookViewId="0">
      <selection activeCell="A2" sqref="A2:J55"/>
    </sheetView>
  </sheetViews>
  <sheetFormatPr defaultColWidth="0" defaultRowHeight="12.5" zeroHeight="1" x14ac:dyDescent="0.25"/>
  <cols>
    <col min="1" max="10" width="9.1796875" customWidth="1"/>
    <col min="11" max="16384" width="9.1796875" hidden="1"/>
  </cols>
  <sheetData>
    <row r="1" spans="1:10" ht="13.5" thickBot="1" x14ac:dyDescent="0.35">
      <c r="A1" s="171" t="s">
        <v>237</v>
      </c>
      <c r="B1" s="172"/>
      <c r="C1" s="172"/>
      <c r="D1" s="172"/>
      <c r="E1" s="172"/>
      <c r="F1" s="172"/>
      <c r="G1" s="172"/>
      <c r="H1" s="172"/>
      <c r="I1" s="172"/>
      <c r="J1" s="173"/>
    </row>
    <row r="2" spans="1:10" x14ac:dyDescent="0.25">
      <c r="A2" s="162"/>
      <c r="B2" s="163"/>
      <c r="C2" s="163"/>
      <c r="D2" s="163"/>
      <c r="E2" s="163"/>
      <c r="F2" s="163"/>
      <c r="G2" s="163"/>
      <c r="H2" s="163"/>
      <c r="I2" s="163"/>
      <c r="J2" s="164"/>
    </row>
    <row r="3" spans="1:10" x14ac:dyDescent="0.25">
      <c r="A3" s="165"/>
      <c r="B3" s="166"/>
      <c r="C3" s="166"/>
      <c r="D3" s="166"/>
      <c r="E3" s="166"/>
      <c r="F3" s="166"/>
      <c r="G3" s="166"/>
      <c r="H3" s="166"/>
      <c r="I3" s="166"/>
      <c r="J3" s="167"/>
    </row>
    <row r="4" spans="1:10" x14ac:dyDescent="0.25">
      <c r="A4" s="165"/>
      <c r="B4" s="166"/>
      <c r="C4" s="166"/>
      <c r="D4" s="166"/>
      <c r="E4" s="166"/>
      <c r="F4" s="166"/>
      <c r="G4" s="166"/>
      <c r="H4" s="166"/>
      <c r="I4" s="166"/>
      <c r="J4" s="167"/>
    </row>
    <row r="5" spans="1:10" x14ac:dyDescent="0.25">
      <c r="A5" s="165"/>
      <c r="B5" s="166"/>
      <c r="C5" s="166"/>
      <c r="D5" s="166"/>
      <c r="E5" s="166"/>
      <c r="F5" s="166"/>
      <c r="G5" s="166"/>
      <c r="H5" s="166"/>
      <c r="I5" s="166"/>
      <c r="J5" s="167"/>
    </row>
    <row r="6" spans="1:10" x14ac:dyDescent="0.25">
      <c r="A6" s="165"/>
      <c r="B6" s="166"/>
      <c r="C6" s="166"/>
      <c r="D6" s="166"/>
      <c r="E6" s="166"/>
      <c r="F6" s="166"/>
      <c r="G6" s="166"/>
      <c r="H6" s="166"/>
      <c r="I6" s="166"/>
      <c r="J6" s="167"/>
    </row>
    <row r="7" spans="1:10" x14ac:dyDescent="0.25">
      <c r="A7" s="165"/>
      <c r="B7" s="166"/>
      <c r="C7" s="166"/>
      <c r="D7" s="166"/>
      <c r="E7" s="166"/>
      <c r="F7" s="166"/>
      <c r="G7" s="166"/>
      <c r="H7" s="166"/>
      <c r="I7" s="166"/>
      <c r="J7" s="167"/>
    </row>
    <row r="8" spans="1:10" x14ac:dyDescent="0.25">
      <c r="A8" s="165"/>
      <c r="B8" s="166"/>
      <c r="C8" s="166"/>
      <c r="D8" s="166"/>
      <c r="E8" s="166"/>
      <c r="F8" s="166"/>
      <c r="G8" s="166"/>
      <c r="H8" s="166"/>
      <c r="I8" s="166"/>
      <c r="J8" s="167"/>
    </row>
    <row r="9" spans="1:10" x14ac:dyDescent="0.25">
      <c r="A9" s="165"/>
      <c r="B9" s="166"/>
      <c r="C9" s="166"/>
      <c r="D9" s="166"/>
      <c r="E9" s="166"/>
      <c r="F9" s="166"/>
      <c r="G9" s="166"/>
      <c r="H9" s="166"/>
      <c r="I9" s="166"/>
      <c r="J9" s="167"/>
    </row>
    <row r="10" spans="1:10" x14ac:dyDescent="0.25">
      <c r="A10" s="165"/>
      <c r="B10" s="166"/>
      <c r="C10" s="166"/>
      <c r="D10" s="166"/>
      <c r="E10" s="166"/>
      <c r="F10" s="166"/>
      <c r="G10" s="166"/>
      <c r="H10" s="166"/>
      <c r="I10" s="166"/>
      <c r="J10" s="167"/>
    </row>
    <row r="11" spans="1:10" x14ac:dyDescent="0.25">
      <c r="A11" s="165"/>
      <c r="B11" s="166"/>
      <c r="C11" s="166"/>
      <c r="D11" s="166"/>
      <c r="E11" s="166"/>
      <c r="F11" s="166"/>
      <c r="G11" s="166"/>
      <c r="H11" s="166"/>
      <c r="I11" s="166"/>
      <c r="J11" s="167"/>
    </row>
    <row r="12" spans="1:10" x14ac:dyDescent="0.25">
      <c r="A12" s="165"/>
      <c r="B12" s="166"/>
      <c r="C12" s="166"/>
      <c r="D12" s="166"/>
      <c r="E12" s="166"/>
      <c r="F12" s="166"/>
      <c r="G12" s="166"/>
      <c r="H12" s="166"/>
      <c r="I12" s="166"/>
      <c r="J12" s="167"/>
    </row>
    <row r="13" spans="1:10" x14ac:dyDescent="0.25">
      <c r="A13" s="165"/>
      <c r="B13" s="166"/>
      <c r="C13" s="166"/>
      <c r="D13" s="166"/>
      <c r="E13" s="166"/>
      <c r="F13" s="166"/>
      <c r="G13" s="166"/>
      <c r="H13" s="166"/>
      <c r="I13" s="166"/>
      <c r="J13" s="167"/>
    </row>
    <row r="14" spans="1:10" x14ac:dyDescent="0.25">
      <c r="A14" s="165"/>
      <c r="B14" s="166"/>
      <c r="C14" s="166"/>
      <c r="D14" s="166"/>
      <c r="E14" s="166"/>
      <c r="F14" s="166"/>
      <c r="G14" s="166"/>
      <c r="H14" s="166"/>
      <c r="I14" s="166"/>
      <c r="J14" s="167"/>
    </row>
    <row r="15" spans="1:10" x14ac:dyDescent="0.25">
      <c r="A15" s="165"/>
      <c r="B15" s="166"/>
      <c r="C15" s="166"/>
      <c r="D15" s="166"/>
      <c r="E15" s="166"/>
      <c r="F15" s="166"/>
      <c r="G15" s="166"/>
      <c r="H15" s="166"/>
      <c r="I15" s="166"/>
      <c r="J15" s="167"/>
    </row>
    <row r="16" spans="1:10" x14ac:dyDescent="0.25">
      <c r="A16" s="165"/>
      <c r="B16" s="166"/>
      <c r="C16" s="166"/>
      <c r="D16" s="166"/>
      <c r="E16" s="166"/>
      <c r="F16" s="166"/>
      <c r="G16" s="166"/>
      <c r="H16" s="166"/>
      <c r="I16" s="166"/>
      <c r="J16" s="167"/>
    </row>
    <row r="17" spans="1:10" x14ac:dyDescent="0.25">
      <c r="A17" s="165"/>
      <c r="B17" s="166"/>
      <c r="C17" s="166"/>
      <c r="D17" s="166"/>
      <c r="E17" s="166"/>
      <c r="F17" s="166"/>
      <c r="G17" s="166"/>
      <c r="H17" s="166"/>
      <c r="I17" s="166"/>
      <c r="J17" s="167"/>
    </row>
    <row r="18" spans="1:10" x14ac:dyDescent="0.25">
      <c r="A18" s="165"/>
      <c r="B18" s="166"/>
      <c r="C18" s="166"/>
      <c r="D18" s="166"/>
      <c r="E18" s="166"/>
      <c r="F18" s="166"/>
      <c r="G18" s="166"/>
      <c r="H18" s="166"/>
      <c r="I18" s="166"/>
      <c r="J18" s="167"/>
    </row>
    <row r="19" spans="1:10" x14ac:dyDescent="0.25">
      <c r="A19" s="165"/>
      <c r="B19" s="166"/>
      <c r="C19" s="166"/>
      <c r="D19" s="166"/>
      <c r="E19" s="166"/>
      <c r="F19" s="166"/>
      <c r="G19" s="166"/>
      <c r="H19" s="166"/>
      <c r="I19" s="166"/>
      <c r="J19" s="167"/>
    </row>
    <row r="20" spans="1:10" x14ac:dyDescent="0.25">
      <c r="A20" s="165"/>
      <c r="B20" s="166"/>
      <c r="C20" s="166"/>
      <c r="D20" s="166"/>
      <c r="E20" s="166"/>
      <c r="F20" s="166"/>
      <c r="G20" s="166"/>
      <c r="H20" s="166"/>
      <c r="I20" s="166"/>
      <c r="J20" s="167"/>
    </row>
    <row r="21" spans="1:10" x14ac:dyDescent="0.25">
      <c r="A21" s="165"/>
      <c r="B21" s="166"/>
      <c r="C21" s="166"/>
      <c r="D21" s="166"/>
      <c r="E21" s="166"/>
      <c r="F21" s="166"/>
      <c r="G21" s="166"/>
      <c r="H21" s="166"/>
      <c r="I21" s="166"/>
      <c r="J21" s="167"/>
    </row>
    <row r="22" spans="1:10" x14ac:dyDescent="0.25">
      <c r="A22" s="165"/>
      <c r="B22" s="166"/>
      <c r="C22" s="166"/>
      <c r="D22" s="166"/>
      <c r="E22" s="166"/>
      <c r="F22" s="166"/>
      <c r="G22" s="166"/>
      <c r="H22" s="166"/>
      <c r="I22" s="166"/>
      <c r="J22" s="167"/>
    </row>
    <row r="23" spans="1:10" x14ac:dyDescent="0.25">
      <c r="A23" s="165"/>
      <c r="B23" s="166"/>
      <c r="C23" s="166"/>
      <c r="D23" s="166"/>
      <c r="E23" s="166"/>
      <c r="F23" s="166"/>
      <c r="G23" s="166"/>
      <c r="H23" s="166"/>
      <c r="I23" s="166"/>
      <c r="J23" s="167"/>
    </row>
    <row r="24" spans="1:10" x14ac:dyDescent="0.25">
      <c r="A24" s="165"/>
      <c r="B24" s="166"/>
      <c r="C24" s="166"/>
      <c r="D24" s="166"/>
      <c r="E24" s="166"/>
      <c r="F24" s="166"/>
      <c r="G24" s="166"/>
      <c r="H24" s="166"/>
      <c r="I24" s="166"/>
      <c r="J24" s="167"/>
    </row>
    <row r="25" spans="1:10" x14ac:dyDescent="0.25">
      <c r="A25" s="165"/>
      <c r="B25" s="166"/>
      <c r="C25" s="166"/>
      <c r="D25" s="166"/>
      <c r="E25" s="166"/>
      <c r="F25" s="166"/>
      <c r="G25" s="166"/>
      <c r="H25" s="166"/>
      <c r="I25" s="166"/>
      <c r="J25" s="167"/>
    </row>
    <row r="26" spans="1:10" x14ac:dyDescent="0.25">
      <c r="A26" s="165"/>
      <c r="B26" s="166"/>
      <c r="C26" s="166"/>
      <c r="D26" s="166"/>
      <c r="E26" s="166"/>
      <c r="F26" s="166"/>
      <c r="G26" s="166"/>
      <c r="H26" s="166"/>
      <c r="I26" s="166"/>
      <c r="J26" s="167"/>
    </row>
    <row r="27" spans="1:10" x14ac:dyDescent="0.25">
      <c r="A27" s="165"/>
      <c r="B27" s="166"/>
      <c r="C27" s="166"/>
      <c r="D27" s="166"/>
      <c r="E27" s="166"/>
      <c r="F27" s="166"/>
      <c r="G27" s="166"/>
      <c r="H27" s="166"/>
      <c r="I27" s="166"/>
      <c r="J27" s="167"/>
    </row>
    <row r="28" spans="1:10" x14ac:dyDescent="0.25">
      <c r="A28" s="165"/>
      <c r="B28" s="166"/>
      <c r="C28" s="166"/>
      <c r="D28" s="166"/>
      <c r="E28" s="166"/>
      <c r="F28" s="166"/>
      <c r="G28" s="166"/>
      <c r="H28" s="166"/>
      <c r="I28" s="166"/>
      <c r="J28" s="167"/>
    </row>
    <row r="29" spans="1:10" x14ac:dyDescent="0.25">
      <c r="A29" s="165"/>
      <c r="B29" s="166"/>
      <c r="C29" s="166"/>
      <c r="D29" s="166"/>
      <c r="E29" s="166"/>
      <c r="F29" s="166"/>
      <c r="G29" s="166"/>
      <c r="H29" s="166"/>
      <c r="I29" s="166"/>
      <c r="J29" s="167"/>
    </row>
    <row r="30" spans="1:10" x14ac:dyDescent="0.25">
      <c r="A30" s="165"/>
      <c r="B30" s="166"/>
      <c r="C30" s="166"/>
      <c r="D30" s="166"/>
      <c r="E30" s="166"/>
      <c r="F30" s="166"/>
      <c r="G30" s="166"/>
      <c r="H30" s="166"/>
      <c r="I30" s="166"/>
      <c r="J30" s="167"/>
    </row>
    <row r="31" spans="1:10" x14ac:dyDescent="0.25">
      <c r="A31" s="165"/>
      <c r="B31" s="166"/>
      <c r="C31" s="166"/>
      <c r="D31" s="166"/>
      <c r="E31" s="166"/>
      <c r="F31" s="166"/>
      <c r="G31" s="166"/>
      <c r="H31" s="166"/>
      <c r="I31" s="166"/>
      <c r="J31" s="167"/>
    </row>
    <row r="32" spans="1:10" x14ac:dyDescent="0.25">
      <c r="A32" s="165"/>
      <c r="B32" s="166"/>
      <c r="C32" s="166"/>
      <c r="D32" s="166"/>
      <c r="E32" s="166"/>
      <c r="F32" s="166"/>
      <c r="G32" s="166"/>
      <c r="H32" s="166"/>
      <c r="I32" s="166"/>
      <c r="J32" s="167"/>
    </row>
    <row r="33" spans="1:10" x14ac:dyDescent="0.25">
      <c r="A33" s="165"/>
      <c r="B33" s="166"/>
      <c r="C33" s="166"/>
      <c r="D33" s="166"/>
      <c r="E33" s="166"/>
      <c r="F33" s="166"/>
      <c r="G33" s="166"/>
      <c r="H33" s="166"/>
      <c r="I33" s="166"/>
      <c r="J33" s="167"/>
    </row>
    <row r="34" spans="1:10" x14ac:dyDescent="0.25">
      <c r="A34" s="165"/>
      <c r="B34" s="166"/>
      <c r="C34" s="166"/>
      <c r="D34" s="166"/>
      <c r="E34" s="166"/>
      <c r="F34" s="166"/>
      <c r="G34" s="166"/>
      <c r="H34" s="166"/>
      <c r="I34" s="166"/>
      <c r="J34" s="167"/>
    </row>
    <row r="35" spans="1:10" x14ac:dyDescent="0.25">
      <c r="A35" s="165"/>
      <c r="B35" s="166"/>
      <c r="C35" s="166"/>
      <c r="D35" s="166"/>
      <c r="E35" s="166"/>
      <c r="F35" s="166"/>
      <c r="G35" s="166"/>
      <c r="H35" s="166"/>
      <c r="I35" s="166"/>
      <c r="J35" s="167"/>
    </row>
    <row r="36" spans="1:10" x14ac:dyDescent="0.25">
      <c r="A36" s="165"/>
      <c r="B36" s="166"/>
      <c r="C36" s="166"/>
      <c r="D36" s="166"/>
      <c r="E36" s="166"/>
      <c r="F36" s="166"/>
      <c r="G36" s="166"/>
      <c r="H36" s="166"/>
      <c r="I36" s="166"/>
      <c r="J36" s="167"/>
    </row>
    <row r="37" spans="1:10" x14ac:dyDescent="0.25">
      <c r="A37" s="165"/>
      <c r="B37" s="166"/>
      <c r="C37" s="166"/>
      <c r="D37" s="166"/>
      <c r="E37" s="166"/>
      <c r="F37" s="166"/>
      <c r="G37" s="166"/>
      <c r="H37" s="166"/>
      <c r="I37" s="166"/>
      <c r="J37" s="167"/>
    </row>
    <row r="38" spans="1:10" x14ac:dyDescent="0.25">
      <c r="A38" s="165"/>
      <c r="B38" s="166"/>
      <c r="C38" s="166"/>
      <c r="D38" s="166"/>
      <c r="E38" s="166"/>
      <c r="F38" s="166"/>
      <c r="G38" s="166"/>
      <c r="H38" s="166"/>
      <c r="I38" s="166"/>
      <c r="J38" s="167"/>
    </row>
    <row r="39" spans="1:10" x14ac:dyDescent="0.25">
      <c r="A39" s="165"/>
      <c r="B39" s="166"/>
      <c r="C39" s="166"/>
      <c r="D39" s="166"/>
      <c r="E39" s="166"/>
      <c r="F39" s="166"/>
      <c r="G39" s="166"/>
      <c r="H39" s="166"/>
      <c r="I39" s="166"/>
      <c r="J39" s="167"/>
    </row>
    <row r="40" spans="1:10" x14ac:dyDescent="0.25">
      <c r="A40" s="165"/>
      <c r="B40" s="166"/>
      <c r="C40" s="166"/>
      <c r="D40" s="166"/>
      <c r="E40" s="166"/>
      <c r="F40" s="166"/>
      <c r="G40" s="166"/>
      <c r="H40" s="166"/>
      <c r="I40" s="166"/>
      <c r="J40" s="167"/>
    </row>
    <row r="41" spans="1:10" x14ac:dyDescent="0.25">
      <c r="A41" s="165"/>
      <c r="B41" s="166"/>
      <c r="C41" s="166"/>
      <c r="D41" s="166"/>
      <c r="E41" s="166"/>
      <c r="F41" s="166"/>
      <c r="G41" s="166"/>
      <c r="H41" s="166"/>
      <c r="I41" s="166"/>
      <c r="J41" s="167"/>
    </row>
    <row r="42" spans="1:10" x14ac:dyDescent="0.25">
      <c r="A42" s="165"/>
      <c r="B42" s="166"/>
      <c r="C42" s="166"/>
      <c r="D42" s="166"/>
      <c r="E42" s="166"/>
      <c r="F42" s="166"/>
      <c r="G42" s="166"/>
      <c r="H42" s="166"/>
      <c r="I42" s="166"/>
      <c r="J42" s="167"/>
    </row>
    <row r="43" spans="1:10" x14ac:dyDescent="0.25">
      <c r="A43" s="165"/>
      <c r="B43" s="166"/>
      <c r="C43" s="166"/>
      <c r="D43" s="166"/>
      <c r="E43" s="166"/>
      <c r="F43" s="166"/>
      <c r="G43" s="166"/>
      <c r="H43" s="166"/>
      <c r="I43" s="166"/>
      <c r="J43" s="167"/>
    </row>
    <row r="44" spans="1:10" x14ac:dyDescent="0.25">
      <c r="A44" s="165"/>
      <c r="B44" s="166"/>
      <c r="C44" s="166"/>
      <c r="D44" s="166"/>
      <c r="E44" s="166"/>
      <c r="F44" s="166"/>
      <c r="G44" s="166"/>
      <c r="H44" s="166"/>
      <c r="I44" s="166"/>
      <c r="J44" s="167"/>
    </row>
    <row r="45" spans="1:10" x14ac:dyDescent="0.25">
      <c r="A45" s="165"/>
      <c r="B45" s="166"/>
      <c r="C45" s="166"/>
      <c r="D45" s="166"/>
      <c r="E45" s="166"/>
      <c r="F45" s="166"/>
      <c r="G45" s="166"/>
      <c r="H45" s="166"/>
      <c r="I45" s="166"/>
      <c r="J45" s="167"/>
    </row>
    <row r="46" spans="1:10" x14ac:dyDescent="0.25">
      <c r="A46" s="165"/>
      <c r="B46" s="166"/>
      <c r="C46" s="166"/>
      <c r="D46" s="166"/>
      <c r="E46" s="166"/>
      <c r="F46" s="166"/>
      <c r="G46" s="166"/>
      <c r="H46" s="166"/>
      <c r="I46" s="166"/>
      <c r="J46" s="167"/>
    </row>
    <row r="47" spans="1:10" x14ac:dyDescent="0.25">
      <c r="A47" s="165"/>
      <c r="B47" s="166"/>
      <c r="C47" s="166"/>
      <c r="D47" s="166"/>
      <c r="E47" s="166"/>
      <c r="F47" s="166"/>
      <c r="G47" s="166"/>
      <c r="H47" s="166"/>
      <c r="I47" s="166"/>
      <c r="J47" s="167"/>
    </row>
    <row r="48" spans="1:10" x14ac:dyDescent="0.25">
      <c r="A48" s="165"/>
      <c r="B48" s="166"/>
      <c r="C48" s="166"/>
      <c r="D48" s="166"/>
      <c r="E48" s="166"/>
      <c r="F48" s="166"/>
      <c r="G48" s="166"/>
      <c r="H48" s="166"/>
      <c r="I48" s="166"/>
      <c r="J48" s="167"/>
    </row>
    <row r="49" spans="1:10" x14ac:dyDescent="0.25">
      <c r="A49" s="165"/>
      <c r="B49" s="166"/>
      <c r="C49" s="166"/>
      <c r="D49" s="166"/>
      <c r="E49" s="166"/>
      <c r="F49" s="166"/>
      <c r="G49" s="166"/>
      <c r="H49" s="166"/>
      <c r="I49" s="166"/>
      <c r="J49" s="167"/>
    </row>
    <row r="50" spans="1:10" x14ac:dyDescent="0.25">
      <c r="A50" s="165"/>
      <c r="B50" s="166"/>
      <c r="C50" s="166"/>
      <c r="D50" s="166"/>
      <c r="E50" s="166"/>
      <c r="F50" s="166"/>
      <c r="G50" s="166"/>
      <c r="H50" s="166"/>
      <c r="I50" s="166"/>
      <c r="J50" s="167"/>
    </row>
    <row r="51" spans="1:10" x14ac:dyDescent="0.25">
      <c r="A51" s="165"/>
      <c r="B51" s="166"/>
      <c r="C51" s="166"/>
      <c r="D51" s="166"/>
      <c r="E51" s="166"/>
      <c r="F51" s="166"/>
      <c r="G51" s="166"/>
      <c r="H51" s="166"/>
      <c r="I51" s="166"/>
      <c r="J51" s="167"/>
    </row>
    <row r="52" spans="1:10" x14ac:dyDescent="0.25">
      <c r="A52" s="165"/>
      <c r="B52" s="166"/>
      <c r="C52" s="166"/>
      <c r="D52" s="166"/>
      <c r="E52" s="166"/>
      <c r="F52" s="166"/>
      <c r="G52" s="166"/>
      <c r="H52" s="166"/>
      <c r="I52" s="166"/>
      <c r="J52" s="167"/>
    </row>
    <row r="53" spans="1:10" x14ac:dyDescent="0.25">
      <c r="A53" s="165"/>
      <c r="B53" s="166"/>
      <c r="C53" s="166"/>
      <c r="D53" s="166"/>
      <c r="E53" s="166"/>
      <c r="F53" s="166"/>
      <c r="G53" s="166"/>
      <c r="H53" s="166"/>
      <c r="I53" s="166"/>
      <c r="J53" s="167"/>
    </row>
    <row r="54" spans="1:10" x14ac:dyDescent="0.25">
      <c r="A54" s="165"/>
      <c r="B54" s="166"/>
      <c r="C54" s="166"/>
      <c r="D54" s="166"/>
      <c r="E54" s="166"/>
      <c r="F54" s="166"/>
      <c r="G54" s="166"/>
      <c r="H54" s="166"/>
      <c r="I54" s="166"/>
      <c r="J54" s="167"/>
    </row>
    <row r="55" spans="1:10" ht="13" thickBot="1" x14ac:dyDescent="0.3">
      <c r="A55" s="168"/>
      <c r="B55" s="169"/>
      <c r="C55" s="169"/>
      <c r="D55" s="169"/>
      <c r="E55" s="169"/>
      <c r="F55" s="169"/>
      <c r="G55" s="169"/>
      <c r="H55" s="169"/>
      <c r="I55" s="169"/>
      <c r="J55" s="170"/>
    </row>
  </sheetData>
  <mergeCells count="2">
    <mergeCell ref="A2:J55"/>
    <mergeCell ref="A1:J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1:Z230"/>
  <sheetViews>
    <sheetView showGridLines="0" tabSelected="1" zoomScaleNormal="100" zoomScaleSheetLayoutView="100" workbookViewId="0">
      <selection activeCell="B86" sqref="B86:M91"/>
    </sheetView>
  </sheetViews>
  <sheetFormatPr defaultColWidth="0" defaultRowHeight="0" customHeight="1" zeroHeight="1" x14ac:dyDescent="0.45"/>
  <cols>
    <col min="1" max="1" width="3.1796875" style="61" customWidth="1"/>
    <col min="2" max="2" width="8.81640625" style="4" customWidth="1"/>
    <col min="3" max="3" width="14.1796875" style="4" customWidth="1"/>
    <col min="4" max="4" width="6.81640625" style="4" customWidth="1"/>
    <col min="5" max="5" width="14.453125" style="4" customWidth="1"/>
    <col min="6" max="6" width="8.453125" style="4" customWidth="1"/>
    <col min="7" max="7" width="7.7265625" style="4" bestFit="1" customWidth="1"/>
    <col min="8" max="9" width="6.26953125" style="4" customWidth="1"/>
    <col min="10" max="10" width="5.81640625" style="4" customWidth="1"/>
    <col min="11" max="11" width="5.1796875" style="4" customWidth="1"/>
    <col min="12" max="12" width="4" style="4" customWidth="1"/>
    <col min="13" max="13" width="5.54296875" style="4" customWidth="1"/>
    <col min="14" max="15" width="2.81640625" style="4" customWidth="1"/>
    <col min="16" max="17" width="7.81640625" style="4" hidden="1" customWidth="1"/>
    <col min="18" max="26" width="0" style="4" hidden="1" customWidth="1"/>
    <col min="27" max="16384" width="7.81640625" style="4" hidden="1"/>
  </cols>
  <sheetData>
    <row r="1" spans="1:15" ht="15" customHeight="1" thickBot="1" x14ac:dyDescent="0.5"/>
    <row r="2" spans="1:15" s="64" customFormat="1" ht="15" customHeight="1" x14ac:dyDescent="0.25">
      <c r="B2" s="196" t="s">
        <v>328</v>
      </c>
      <c r="C2" s="196"/>
      <c r="D2" s="196"/>
      <c r="E2" s="196"/>
      <c r="F2" s="196"/>
      <c r="G2" s="196"/>
      <c r="H2" s="196"/>
      <c r="I2" s="196"/>
      <c r="J2" s="196"/>
      <c r="K2" s="196"/>
      <c r="L2" s="193" t="s">
        <v>395</v>
      </c>
      <c r="M2" s="193"/>
      <c r="N2" s="193"/>
    </row>
    <row r="3" spans="1:15" s="64" customFormat="1" ht="15" customHeight="1" x14ac:dyDescent="0.25">
      <c r="B3" s="197"/>
      <c r="C3" s="197"/>
      <c r="D3" s="197"/>
      <c r="E3" s="197"/>
      <c r="F3" s="197"/>
      <c r="G3" s="197"/>
      <c r="H3" s="197"/>
      <c r="I3" s="197"/>
      <c r="J3" s="197"/>
      <c r="K3" s="197"/>
      <c r="L3" s="194"/>
      <c r="M3" s="194"/>
      <c r="N3" s="194"/>
    </row>
    <row r="4" spans="1:15" s="64" customFormat="1" ht="15" customHeight="1" x14ac:dyDescent="0.25">
      <c r="B4" s="197"/>
      <c r="C4" s="197"/>
      <c r="D4" s="197"/>
      <c r="E4" s="197"/>
      <c r="F4" s="197"/>
      <c r="G4" s="197"/>
      <c r="H4" s="197"/>
      <c r="I4" s="197"/>
      <c r="J4" s="197"/>
      <c r="K4" s="197"/>
      <c r="L4" s="194"/>
      <c r="M4" s="194"/>
      <c r="N4" s="194"/>
    </row>
    <row r="5" spans="1:15" s="64" customFormat="1" ht="15" customHeight="1" thickBot="1" x14ac:dyDescent="0.3">
      <c r="A5" s="106"/>
      <c r="B5" s="198"/>
      <c r="C5" s="198"/>
      <c r="D5" s="198"/>
      <c r="E5" s="198"/>
      <c r="F5" s="198"/>
      <c r="G5" s="198"/>
      <c r="H5" s="198"/>
      <c r="I5" s="198"/>
      <c r="J5" s="198"/>
      <c r="K5" s="198"/>
      <c r="L5" s="195"/>
      <c r="M5" s="195"/>
      <c r="N5" s="195"/>
    </row>
    <row r="6" spans="1:15" ht="22.5" customHeight="1" x14ac:dyDescent="0.45">
      <c r="B6" s="133" t="s">
        <v>238</v>
      </c>
      <c r="C6" s="133"/>
      <c r="D6" s="133"/>
      <c r="E6" s="133"/>
      <c r="F6" s="133"/>
      <c r="G6" s="133"/>
      <c r="H6" s="133"/>
      <c r="I6" s="133"/>
      <c r="J6" s="133"/>
      <c r="K6" s="133"/>
      <c r="L6" s="133"/>
      <c r="M6" s="133"/>
      <c r="N6" s="133"/>
    </row>
    <row r="7" spans="1:15" ht="15" customHeight="1" x14ac:dyDescent="0.3">
      <c r="A7" s="62"/>
      <c r="B7" s="59" t="s">
        <v>239</v>
      </c>
      <c r="C7" s="129"/>
      <c r="D7" s="81" t="str">
        <f>IF(C7="","Enter 0 if initial version","")</f>
        <v>Enter 0 if initial version</v>
      </c>
      <c r="H7" s="59" t="s">
        <v>243</v>
      </c>
      <c r="I7" s="189"/>
      <c r="J7" s="185"/>
      <c r="K7" s="188" t="str">
        <f>IF(J7="","yyyy-mm-dd","")</f>
        <v>yyyy-mm-dd</v>
      </c>
      <c r="L7" s="188"/>
      <c r="M7" s="188"/>
    </row>
    <row r="8" spans="1:15" ht="11.25" customHeight="1" x14ac:dyDescent="0.3">
      <c r="A8" s="62"/>
      <c r="B8" s="59"/>
      <c r="C8" s="154"/>
      <c r="D8" s="137"/>
      <c r="H8" s="59"/>
      <c r="I8" s="59"/>
      <c r="J8" s="59"/>
      <c r="K8" s="137"/>
      <c r="L8" s="137"/>
      <c r="M8" s="137"/>
    </row>
    <row r="9" spans="1:15" s="87" customFormat="1" ht="20.25" customHeight="1" x14ac:dyDescent="0.25">
      <c r="B9" s="140" t="s">
        <v>102</v>
      </c>
      <c r="C9" s="141"/>
    </row>
    <row r="10" spans="1:15" ht="21" customHeight="1" x14ac:dyDescent="0.25">
      <c r="A10" s="4"/>
      <c r="B10" s="175"/>
      <c r="C10" s="176"/>
      <c r="D10" s="176"/>
      <c r="E10" s="176"/>
      <c r="F10" s="177"/>
      <c r="G10" s="178" t="str">
        <f>IF(Type_of_study="","","see 'Study Offers' tab")</f>
        <v/>
      </c>
      <c r="H10" s="179"/>
      <c r="I10" s="179"/>
      <c r="J10" s="139"/>
      <c r="K10" s="139"/>
      <c r="L10" s="139"/>
      <c r="M10" s="139"/>
      <c r="N10" s="139"/>
      <c r="O10" s="139"/>
    </row>
    <row r="11" spans="1:15" ht="13.5" customHeight="1" x14ac:dyDescent="0.3">
      <c r="A11" s="4"/>
      <c r="B11" s="109"/>
      <c r="C11" s="60"/>
      <c r="D11" s="60"/>
      <c r="E11" s="60"/>
      <c r="F11" s="60"/>
      <c r="G11" s="60"/>
      <c r="H11" s="60"/>
      <c r="I11" s="60"/>
      <c r="J11" s="60"/>
      <c r="K11" s="60"/>
      <c r="L11" s="60"/>
      <c r="M11" s="60"/>
      <c r="N11" s="60"/>
    </row>
    <row r="12" spans="1:15" s="87" customFormat="1" ht="18" customHeight="1" x14ac:dyDescent="0.25">
      <c r="B12" s="98" t="s">
        <v>244</v>
      </c>
    </row>
    <row r="13" spans="1:15" ht="15" customHeight="1" x14ac:dyDescent="0.3">
      <c r="A13" s="4"/>
      <c r="B13" s="190"/>
      <c r="C13" s="191"/>
      <c r="D13" s="191"/>
      <c r="E13" s="191"/>
      <c r="F13" s="191"/>
      <c r="G13" s="191"/>
      <c r="H13" s="191"/>
      <c r="I13" s="191"/>
      <c r="J13" s="191"/>
      <c r="K13" s="191"/>
      <c r="L13" s="191"/>
      <c r="M13" s="192"/>
      <c r="N13" s="66"/>
      <c r="O13" s="66"/>
    </row>
    <row r="14" spans="1:15" ht="15" customHeight="1" x14ac:dyDescent="0.3">
      <c r="A14" s="4"/>
      <c r="B14" s="109" t="s">
        <v>140</v>
      </c>
      <c r="C14" s="60"/>
      <c r="D14" s="60"/>
      <c r="E14" s="60"/>
      <c r="F14" s="60"/>
      <c r="G14" s="60"/>
      <c r="H14" s="60"/>
      <c r="I14" s="60"/>
      <c r="J14" s="60"/>
      <c r="K14" s="60"/>
      <c r="L14" s="60"/>
      <c r="M14" s="60"/>
      <c r="N14" s="60"/>
    </row>
    <row r="15" spans="1:15" ht="15" customHeight="1" x14ac:dyDescent="0.3">
      <c r="A15" s="4"/>
      <c r="B15" s="109"/>
      <c r="C15" s="60"/>
      <c r="D15" s="60"/>
      <c r="E15" s="60"/>
      <c r="F15" s="60"/>
      <c r="G15" s="60"/>
      <c r="H15" s="60"/>
      <c r="I15" s="60"/>
      <c r="J15" s="60"/>
      <c r="K15" s="60"/>
      <c r="L15" s="60"/>
      <c r="M15" s="60"/>
      <c r="N15" s="60"/>
    </row>
    <row r="16" spans="1:15" ht="26.25" customHeight="1" x14ac:dyDescent="0.25">
      <c r="A16" s="4"/>
      <c r="B16" s="136" t="s">
        <v>301</v>
      </c>
      <c r="C16" s="105"/>
      <c r="D16" s="105"/>
      <c r="E16" s="105"/>
      <c r="F16" s="105"/>
      <c r="G16" s="105"/>
      <c r="H16" s="105"/>
      <c r="I16" s="105"/>
      <c r="J16" s="105"/>
      <c r="K16" s="105"/>
      <c r="L16" s="105"/>
      <c r="M16" s="105"/>
      <c r="N16" s="105"/>
    </row>
    <row r="17" spans="1:14" s="87" customFormat="1" ht="22.5" customHeight="1" x14ac:dyDescent="0.25">
      <c r="B17" s="98" t="s">
        <v>240</v>
      </c>
      <c r="I17" s="98" t="s">
        <v>242</v>
      </c>
    </row>
    <row r="18" spans="1:14" ht="15" customHeight="1" x14ac:dyDescent="0.25">
      <c r="A18" s="62"/>
      <c r="B18" s="174"/>
      <c r="C18" s="174"/>
      <c r="D18" s="174"/>
      <c r="E18" s="174"/>
      <c r="F18" s="174"/>
      <c r="G18" s="174"/>
      <c r="H18" s="119"/>
      <c r="I18" s="174"/>
      <c r="J18" s="174"/>
      <c r="K18" s="174"/>
      <c r="L18" s="174"/>
      <c r="M18" s="174"/>
    </row>
    <row r="19" spans="1:14" s="87" customFormat="1" ht="22.5" customHeight="1" x14ac:dyDescent="0.25">
      <c r="B19" s="98" t="s">
        <v>292</v>
      </c>
      <c r="I19" s="98" t="s">
        <v>241</v>
      </c>
    </row>
    <row r="20" spans="1:14" ht="15" customHeight="1" x14ac:dyDescent="0.25">
      <c r="A20" s="62"/>
      <c r="B20" s="174"/>
      <c r="C20" s="174"/>
      <c r="D20" s="174"/>
      <c r="E20" s="174"/>
      <c r="F20" s="174"/>
      <c r="G20" s="174"/>
      <c r="H20" s="120"/>
      <c r="I20" s="174"/>
      <c r="J20" s="174"/>
      <c r="K20" s="174"/>
      <c r="L20" s="174"/>
      <c r="M20" s="174"/>
    </row>
    <row r="21" spans="1:14" ht="15" customHeight="1" x14ac:dyDescent="0.3">
      <c r="A21" s="62"/>
      <c r="C21" s="121"/>
      <c r="D21" s="122"/>
      <c r="E21" s="49"/>
      <c r="F21" s="49"/>
      <c r="G21" s="122"/>
      <c r="H21" s="122"/>
      <c r="I21" s="122"/>
      <c r="J21" s="122"/>
      <c r="K21" s="122"/>
      <c r="L21" s="122"/>
      <c r="M21" s="122"/>
    </row>
    <row r="22" spans="1:14" ht="22.5" customHeight="1" x14ac:dyDescent="0.25">
      <c r="A22" s="4"/>
      <c r="B22" s="133" t="s">
        <v>309</v>
      </c>
      <c r="C22" s="133"/>
      <c r="D22" s="133"/>
      <c r="E22" s="133"/>
      <c r="F22" s="133"/>
      <c r="G22" s="133"/>
      <c r="H22" s="133"/>
      <c r="I22" s="133"/>
      <c r="J22" s="133"/>
      <c r="K22" s="133"/>
      <c r="L22" s="133"/>
      <c r="M22" s="133"/>
      <c r="N22" s="133"/>
    </row>
    <row r="23" spans="1:14" s="87" customFormat="1" ht="22.5" customHeight="1" x14ac:dyDescent="0.25">
      <c r="B23" s="98" t="s">
        <v>316</v>
      </c>
      <c r="G23" s="98" t="s">
        <v>315</v>
      </c>
    </row>
    <row r="24" spans="1:14" ht="15.75" customHeight="1" x14ac:dyDescent="0.25">
      <c r="A24" s="62"/>
      <c r="B24" s="174"/>
      <c r="C24" s="174"/>
      <c r="D24" s="174"/>
      <c r="E24" s="174"/>
      <c r="G24" s="174"/>
      <c r="H24" s="174"/>
      <c r="I24" s="174"/>
      <c r="J24" s="174"/>
      <c r="K24" s="174"/>
      <c r="L24" s="174"/>
      <c r="M24" s="174"/>
    </row>
    <row r="25" spans="1:14" s="87" customFormat="1" ht="22.5" customHeight="1" x14ac:dyDescent="0.25">
      <c r="B25" s="98" t="s">
        <v>317</v>
      </c>
      <c r="G25" s="98" t="s">
        <v>318</v>
      </c>
    </row>
    <row r="26" spans="1:14" ht="15" customHeight="1" x14ac:dyDescent="0.25">
      <c r="A26" s="62"/>
      <c r="B26" s="174"/>
      <c r="C26" s="174"/>
      <c r="D26" s="174"/>
      <c r="E26" s="174"/>
      <c r="G26" s="174"/>
      <c r="H26" s="174"/>
      <c r="I26" s="174"/>
      <c r="J26" s="174"/>
      <c r="N26" s="124"/>
    </row>
    <row r="27" spans="1:14" s="87" customFormat="1" ht="22.5" customHeight="1" x14ac:dyDescent="0.25">
      <c r="B27" s="140" t="s">
        <v>329</v>
      </c>
      <c r="C27" s="141"/>
      <c r="D27" s="141"/>
      <c r="E27" s="141"/>
      <c r="G27" s="157" t="s">
        <v>293</v>
      </c>
      <c r="H27" s="158"/>
      <c r="I27" s="158"/>
      <c r="J27" s="158"/>
      <c r="K27" s="158"/>
      <c r="L27" s="158"/>
      <c r="M27" s="158"/>
    </row>
    <row r="28" spans="1:14" ht="15" customHeight="1" x14ac:dyDescent="0.3">
      <c r="A28" s="4"/>
      <c r="B28" s="187"/>
      <c r="C28" s="187"/>
      <c r="D28" s="187"/>
      <c r="E28" s="187"/>
      <c r="F28" s="123"/>
      <c r="G28" s="174"/>
      <c r="H28" s="174"/>
      <c r="I28" s="174"/>
      <c r="J28" s="174"/>
      <c r="K28" s="174"/>
      <c r="L28" s="174"/>
      <c r="M28" s="174"/>
      <c r="N28" s="60"/>
    </row>
    <row r="29" spans="1:14" s="79" customFormat="1" ht="15" customHeight="1" x14ac:dyDescent="0.25">
      <c r="B29" s="203" t="s">
        <v>388</v>
      </c>
      <c r="C29" s="203"/>
      <c r="D29" s="203"/>
      <c r="E29" s="203"/>
      <c r="F29" s="138"/>
      <c r="G29" s="205" t="s">
        <v>323</v>
      </c>
      <c r="H29" s="205"/>
      <c r="I29" s="205"/>
      <c r="J29" s="205"/>
      <c r="K29" s="205"/>
      <c r="L29" s="205"/>
      <c r="M29" s="205"/>
      <c r="N29" s="138"/>
    </row>
    <row r="30" spans="1:14" ht="7.5" customHeight="1" x14ac:dyDescent="0.3">
      <c r="A30" s="4"/>
      <c r="B30" s="204"/>
      <c r="C30" s="204"/>
      <c r="D30" s="204"/>
      <c r="E30" s="204"/>
      <c r="F30" s="60"/>
      <c r="G30" s="116"/>
      <c r="H30" s="60"/>
      <c r="I30" s="60"/>
      <c r="J30" s="60"/>
      <c r="K30" s="60"/>
      <c r="L30" s="60"/>
      <c r="M30" s="60"/>
      <c r="N30" s="60"/>
    </row>
    <row r="31" spans="1:14" s="87" customFormat="1" ht="18" customHeight="1" x14ac:dyDescent="0.25">
      <c r="B31" s="98" t="s">
        <v>319</v>
      </c>
      <c r="G31" s="98" t="s">
        <v>314</v>
      </c>
    </row>
    <row r="32" spans="1:14" ht="15" customHeight="1" x14ac:dyDescent="0.3">
      <c r="A32" s="62"/>
      <c r="B32" s="174"/>
      <c r="C32" s="174"/>
      <c r="D32" s="174"/>
      <c r="E32" s="174"/>
      <c r="G32" s="174"/>
      <c r="H32" s="174"/>
      <c r="I32" s="174"/>
      <c r="J32" s="174"/>
      <c r="K32" s="174"/>
      <c r="L32" s="174"/>
      <c r="M32" s="174"/>
      <c r="N32" s="1"/>
    </row>
    <row r="33" spans="1:14" s="87" customFormat="1" ht="22.5" customHeight="1" x14ac:dyDescent="0.25">
      <c r="B33" s="98" t="s">
        <v>299</v>
      </c>
      <c r="G33" s="140" t="s">
        <v>349</v>
      </c>
      <c r="H33" s="141"/>
      <c r="I33" s="141"/>
      <c r="J33" s="141"/>
      <c r="K33" s="141"/>
      <c r="L33" s="141"/>
    </row>
    <row r="34" spans="1:14" s="87" customFormat="1" ht="22.5" customHeight="1" x14ac:dyDescent="0.25">
      <c r="B34" s="174"/>
      <c r="C34" s="174"/>
      <c r="D34" s="174"/>
      <c r="E34" s="174"/>
      <c r="G34" s="207"/>
      <c r="H34" s="208"/>
      <c r="I34" s="206" t="str">
        <f>IF(G34="","(yyyy-mm-dd)","")</f>
        <v>(yyyy-mm-dd)</v>
      </c>
      <c r="J34" s="206"/>
      <c r="K34" s="206"/>
      <c r="L34" s="141"/>
    </row>
    <row r="35" spans="1:14" ht="22.5" customHeight="1" x14ac:dyDescent="0.25">
      <c r="A35" s="4"/>
      <c r="B35" s="133" t="s">
        <v>291</v>
      </c>
      <c r="C35" s="133"/>
      <c r="D35" s="133"/>
      <c r="E35" s="133"/>
      <c r="F35" s="133"/>
      <c r="G35" s="133"/>
      <c r="H35" s="133"/>
      <c r="I35" s="133"/>
      <c r="J35" s="133"/>
      <c r="K35" s="133"/>
    </row>
    <row r="36" spans="1:14" s="69" customFormat="1" ht="28.5" customHeight="1" x14ac:dyDescent="0.25">
      <c r="B36" s="186" t="s">
        <v>294</v>
      </c>
      <c r="C36" s="186"/>
      <c r="D36" s="186"/>
      <c r="E36" s="186"/>
      <c r="F36" s="186"/>
      <c r="G36" s="186"/>
      <c r="H36" s="186"/>
      <c r="I36" s="186"/>
      <c r="J36" s="186"/>
      <c r="K36" s="186"/>
      <c r="L36" s="186"/>
      <c r="M36" s="186"/>
    </row>
    <row r="37" spans="1:14" s="69" customFormat="1" ht="15" customHeight="1" x14ac:dyDescent="0.25">
      <c r="B37" s="130"/>
      <c r="C37" s="100" t="str">
        <f>IF(B37="No","Registration as a P.Eng in BC is required for subsequent assessment or study.","")</f>
        <v/>
      </c>
      <c r="D37" s="76"/>
      <c r="E37" s="76"/>
      <c r="F37" s="76"/>
      <c r="G37" s="76"/>
      <c r="H37" s="76"/>
      <c r="I37" s="76"/>
      <c r="J37" s="76"/>
      <c r="K37" s="76"/>
      <c r="L37" s="76"/>
      <c r="M37" s="76"/>
      <c r="N37" s="76"/>
    </row>
    <row r="38" spans="1:14" s="69" customFormat="1" ht="22.5" customHeight="1" x14ac:dyDescent="0.25">
      <c r="B38" s="186" t="s">
        <v>295</v>
      </c>
      <c r="C38" s="186"/>
      <c r="D38" s="186"/>
      <c r="E38" s="186"/>
      <c r="F38" s="186"/>
      <c r="G38" s="186"/>
      <c r="H38" s="186"/>
      <c r="I38" s="186"/>
      <c r="J38" s="186"/>
      <c r="K38" s="186"/>
      <c r="L38" s="186"/>
      <c r="M38" s="186"/>
    </row>
    <row r="39" spans="1:14" s="69" customFormat="1" ht="15" customHeight="1" x14ac:dyDescent="0.25">
      <c r="B39" s="130"/>
      <c r="C39" s="202" t="str">
        <f>IF(B39="No","Registration as an Alliance member is required and fulfills part of BC Hydro's due diligence needs.","")</f>
        <v/>
      </c>
      <c r="D39" s="202"/>
      <c r="E39" s="202"/>
      <c r="F39" s="202"/>
      <c r="G39" s="202"/>
      <c r="H39" s="202"/>
      <c r="I39" s="202"/>
      <c r="J39" s="202"/>
      <c r="K39" s="202"/>
      <c r="L39" s="202"/>
      <c r="M39" s="202"/>
      <c r="N39" s="77"/>
    </row>
    <row r="40" spans="1:14" s="87" customFormat="1" ht="22.5" customHeight="1" x14ac:dyDescent="0.25">
      <c r="B40" s="98" t="s">
        <v>310</v>
      </c>
    </row>
    <row r="41" spans="1:14" s="69" customFormat="1" ht="15" customHeight="1" x14ac:dyDescent="0.25">
      <c r="B41" s="130"/>
      <c r="C41" s="100" t="str">
        <f>IF(B41="No","Please contact BC Hydro CEM Engineering or Alliance regarding guidelines","")</f>
        <v/>
      </c>
      <c r="D41" s="76"/>
      <c r="E41" s="76"/>
      <c r="F41" s="76"/>
      <c r="G41" s="76"/>
      <c r="H41" s="76"/>
      <c r="I41" s="76"/>
      <c r="J41" s="76"/>
      <c r="K41" s="76"/>
      <c r="L41" s="76"/>
      <c r="M41" s="76"/>
      <c r="N41" s="76"/>
    </row>
    <row r="42" spans="1:14" s="87" customFormat="1" ht="22.5" customHeight="1" x14ac:dyDescent="0.25">
      <c r="B42" s="98" t="s">
        <v>311</v>
      </c>
    </row>
    <row r="43" spans="1:14" ht="15" customHeight="1" x14ac:dyDescent="0.25">
      <c r="A43" s="62"/>
      <c r="B43" s="130"/>
      <c r="C43" s="101" t="str">
        <f>IF(B43="No","Include CV’s of additional team members and others participating in the proposed work.","")</f>
        <v/>
      </c>
      <c r="D43" s="96"/>
      <c r="E43" s="96"/>
      <c r="F43" s="96"/>
      <c r="G43" s="96"/>
      <c r="H43" s="96"/>
      <c r="I43" s="96"/>
      <c r="J43" s="96"/>
      <c r="K43" s="96"/>
      <c r="L43" s="96"/>
      <c r="M43" s="96"/>
      <c r="N43" s="68"/>
    </row>
    <row r="44" spans="1:14" s="87" customFormat="1" ht="22.5" customHeight="1" x14ac:dyDescent="0.25">
      <c r="B44" s="98" t="s">
        <v>296</v>
      </c>
    </row>
    <row r="45" spans="1:14" s="69" customFormat="1" ht="15" customHeight="1" x14ac:dyDescent="0.25">
      <c r="B45" s="130"/>
      <c r="C45" s="100" t="str">
        <f>IF(B45="No","Consultation is recommended during preparation of this proposal","")</f>
        <v/>
      </c>
      <c r="D45" s="71"/>
      <c r="E45" s="71"/>
      <c r="F45" s="71"/>
      <c r="G45" s="71"/>
      <c r="H45" s="71"/>
      <c r="I45" s="71"/>
      <c r="J45" s="71"/>
      <c r="K45" s="71"/>
      <c r="L45" s="71"/>
      <c r="M45" s="70"/>
      <c r="N45" s="72"/>
    </row>
    <row r="46" spans="1:14" s="87" customFormat="1" ht="22.5" customHeight="1" x14ac:dyDescent="0.25">
      <c r="B46" s="98" t="s">
        <v>297</v>
      </c>
      <c r="F46" s="87" t="s">
        <v>298</v>
      </c>
    </row>
    <row r="47" spans="1:14" s="69" customFormat="1" ht="15" customHeight="1" x14ac:dyDescent="0.25">
      <c r="B47" s="185"/>
      <c r="C47" s="185"/>
      <c r="D47" s="73" t="str">
        <f>IF(B47="","(yyyy-mm-dd)","")</f>
        <v>(yyyy-mm-dd)</v>
      </c>
      <c r="E47" s="76"/>
      <c r="F47" s="185"/>
      <c r="G47" s="185"/>
      <c r="H47" s="185"/>
      <c r="I47" s="78" t="str">
        <f>IF(F47="","&lt;-- Engineer name","")</f>
        <v>&lt;-- Engineer name</v>
      </c>
      <c r="J47" s="74"/>
      <c r="K47" s="74"/>
      <c r="L47" s="84"/>
      <c r="N47" s="76"/>
    </row>
    <row r="48" spans="1:14" s="69" customFormat="1" ht="15" customHeight="1" x14ac:dyDescent="0.25">
      <c r="B48" s="75"/>
      <c r="C48" s="75"/>
      <c r="D48" s="75"/>
      <c r="E48" s="75"/>
      <c r="F48" s="75"/>
      <c r="G48" s="75"/>
      <c r="H48" s="75"/>
      <c r="I48" s="75"/>
      <c r="J48" s="75"/>
      <c r="K48" s="75"/>
      <c r="L48" s="75"/>
      <c r="M48" s="75"/>
      <c r="N48" s="75"/>
    </row>
    <row r="49" spans="1:15" ht="20.25" customHeight="1" x14ac:dyDescent="0.25">
      <c r="A49" s="4"/>
      <c r="B49" s="133" t="s">
        <v>300</v>
      </c>
      <c r="C49" s="133"/>
      <c r="D49" s="133"/>
      <c r="E49" s="133"/>
      <c r="F49" s="133"/>
      <c r="G49" s="133"/>
      <c r="H49" s="133"/>
      <c r="I49" s="133"/>
      <c r="J49" s="133"/>
      <c r="K49" s="133"/>
      <c r="L49" s="133"/>
      <c r="M49" s="133"/>
      <c r="N49" s="133"/>
    </row>
    <row r="50" spans="1:15" s="87" customFormat="1" ht="15.75" customHeight="1" x14ac:dyDescent="0.25">
      <c r="B50" s="200" t="s">
        <v>380</v>
      </c>
      <c r="C50" s="200"/>
      <c r="D50" s="200"/>
      <c r="E50" s="200"/>
      <c r="F50" s="200"/>
      <c r="G50" s="200"/>
      <c r="H50" s="200"/>
      <c r="I50" s="200"/>
      <c r="J50" s="200"/>
      <c r="K50" s="200"/>
      <c r="L50" s="86"/>
      <c r="M50" s="86"/>
      <c r="N50" s="86"/>
      <c r="O50" s="86"/>
    </row>
    <row r="51" spans="1:15" s="87" customFormat="1" ht="14.25" customHeight="1" x14ac:dyDescent="0.25">
      <c r="B51" s="200" t="s">
        <v>396</v>
      </c>
      <c r="C51" s="200"/>
      <c r="D51" s="200"/>
      <c r="E51" s="200"/>
      <c r="F51" s="200"/>
      <c r="G51" s="200"/>
      <c r="H51" s="200"/>
      <c r="I51" s="200"/>
      <c r="J51" s="200"/>
      <c r="K51" s="200"/>
      <c r="L51" s="86"/>
      <c r="M51" s="86"/>
      <c r="N51" s="86"/>
      <c r="O51" s="86"/>
    </row>
    <row r="52" spans="1:15" s="87" customFormat="1" ht="16.5" customHeight="1" x14ac:dyDescent="0.25">
      <c r="B52" s="200" t="s">
        <v>381</v>
      </c>
      <c r="C52" s="200"/>
      <c r="D52" s="200"/>
      <c r="E52" s="200"/>
      <c r="F52" s="200"/>
      <c r="G52" s="200"/>
      <c r="H52" s="200"/>
      <c r="I52" s="200"/>
      <c r="J52" s="200"/>
      <c r="K52" s="200"/>
    </row>
    <row r="53" spans="1:15" ht="15" customHeight="1" x14ac:dyDescent="0.3">
      <c r="A53" s="62"/>
      <c r="B53" s="131"/>
      <c r="C53" s="102" t="str">
        <f>IF(B53="No","Energy savings not sufficient to qualify for funding","")</f>
        <v/>
      </c>
      <c r="D53" s="79"/>
      <c r="E53" s="79"/>
      <c r="F53" s="79"/>
      <c r="G53" s="79"/>
      <c r="H53" s="79"/>
      <c r="I53" s="79"/>
      <c r="J53" s="67"/>
      <c r="K53" s="67"/>
    </row>
    <row r="54" spans="1:15" s="87" customFormat="1" ht="22.5" customHeight="1" x14ac:dyDescent="0.25">
      <c r="B54" s="98" t="s">
        <v>313</v>
      </c>
    </row>
    <row r="55" spans="1:15" ht="15" customHeight="1" x14ac:dyDescent="0.3">
      <c r="A55" s="62"/>
      <c r="B55" s="131"/>
      <c r="C55" s="102" t="str">
        <f>IF(B55="No","List prior energy related studies or energy conservation activities at the site.","")</f>
        <v/>
      </c>
      <c r="D55" s="79"/>
      <c r="E55" s="79"/>
      <c r="F55" s="79"/>
      <c r="G55" s="79"/>
      <c r="H55" s="79"/>
      <c r="I55" s="79"/>
      <c r="J55" s="67"/>
      <c r="K55" s="67"/>
    </row>
    <row r="56" spans="1:15" ht="15" customHeight="1" x14ac:dyDescent="0.3">
      <c r="A56" s="62"/>
      <c r="B56" s="53"/>
      <c r="C56" s="53"/>
      <c r="D56" s="53"/>
      <c r="E56" s="53"/>
      <c r="F56" s="53"/>
      <c r="G56" s="53"/>
      <c r="H56" s="53"/>
      <c r="I56" s="53"/>
      <c r="J56" s="53"/>
      <c r="K56" s="53"/>
      <c r="L56" s="53"/>
      <c r="M56" s="53"/>
      <c r="N56" s="53"/>
    </row>
    <row r="57" spans="1:15" ht="21.75" customHeight="1" x14ac:dyDescent="0.25">
      <c r="A57" s="62"/>
      <c r="B57" s="199"/>
      <c r="C57" s="199"/>
      <c r="D57" s="199"/>
      <c r="E57" s="199"/>
      <c r="F57" s="199"/>
      <c r="G57" s="199"/>
      <c r="H57" s="199"/>
      <c r="I57" s="199"/>
      <c r="J57" s="199"/>
      <c r="K57" s="199"/>
      <c r="L57" s="199"/>
      <c r="M57" s="199"/>
      <c r="N57" s="125"/>
    </row>
    <row r="58" spans="1:15" ht="21.75" customHeight="1" x14ac:dyDescent="0.25">
      <c r="A58" s="62"/>
      <c r="B58" s="199"/>
      <c r="C58" s="199"/>
      <c r="D58" s="199"/>
      <c r="E58" s="199"/>
      <c r="F58" s="199"/>
      <c r="G58" s="199"/>
      <c r="H58" s="199"/>
      <c r="I58" s="199"/>
      <c r="J58" s="199"/>
      <c r="K58" s="199"/>
      <c r="L58" s="199"/>
      <c r="M58" s="199"/>
      <c r="N58" s="125"/>
    </row>
    <row r="59" spans="1:15" ht="15" customHeight="1" x14ac:dyDescent="0.25">
      <c r="A59" s="62"/>
      <c r="B59" s="80"/>
      <c r="C59" s="80"/>
      <c r="D59" s="80"/>
      <c r="E59" s="80"/>
      <c r="F59" s="80"/>
      <c r="G59" s="80"/>
      <c r="H59" s="80"/>
      <c r="I59" s="80"/>
      <c r="J59" s="80"/>
      <c r="K59" s="80"/>
      <c r="L59" s="80"/>
      <c r="M59" s="80"/>
      <c r="N59" s="80"/>
    </row>
    <row r="60" spans="1:15" ht="22.5" customHeight="1" x14ac:dyDescent="0.25">
      <c r="A60" s="4"/>
      <c r="B60" s="133" t="s">
        <v>302</v>
      </c>
      <c r="C60" s="133"/>
      <c r="D60" s="133"/>
      <c r="E60" s="133"/>
      <c r="F60" s="133"/>
      <c r="G60" s="133"/>
      <c r="H60" s="133"/>
      <c r="I60" s="133"/>
      <c r="J60" s="133"/>
      <c r="K60" s="133"/>
      <c r="L60" s="133"/>
      <c r="M60" s="133"/>
      <c r="N60" s="133"/>
    </row>
    <row r="61" spans="1:15" s="87" customFormat="1" ht="22.5" customHeight="1" x14ac:dyDescent="0.25">
      <c r="B61" s="98" t="s">
        <v>324</v>
      </c>
    </row>
    <row r="62" spans="1:15" ht="15" customHeight="1" x14ac:dyDescent="0.25">
      <c r="A62" s="62"/>
      <c r="B62" s="221" t="s">
        <v>227</v>
      </c>
      <c r="C62" s="221"/>
      <c r="D62" s="221"/>
      <c r="E62" s="221"/>
      <c r="F62" s="221"/>
      <c r="G62" s="221"/>
      <c r="H62" s="221"/>
      <c r="I62" s="221"/>
      <c r="J62" s="221"/>
      <c r="K62" s="221"/>
      <c r="L62" s="221"/>
      <c r="M62" s="221"/>
      <c r="N62" s="221"/>
      <c r="O62" s="221"/>
    </row>
    <row r="63" spans="1:15" ht="15" customHeight="1" x14ac:dyDescent="0.25">
      <c r="A63" s="62"/>
      <c r="B63" s="199"/>
      <c r="C63" s="199"/>
      <c r="D63" s="199"/>
      <c r="E63" s="199"/>
      <c r="F63" s="199"/>
      <c r="G63" s="199"/>
      <c r="H63" s="199"/>
      <c r="I63" s="199"/>
      <c r="J63" s="199"/>
      <c r="K63" s="199"/>
      <c r="L63" s="199"/>
      <c r="M63" s="199"/>
      <c r="N63" s="125"/>
      <c r="O63" s="125"/>
    </row>
    <row r="64" spans="1:15" ht="15" customHeight="1" x14ac:dyDescent="0.25">
      <c r="A64" s="62"/>
      <c r="B64" s="199"/>
      <c r="C64" s="199"/>
      <c r="D64" s="199"/>
      <c r="E64" s="199"/>
      <c r="F64" s="199"/>
      <c r="G64" s="199"/>
      <c r="H64" s="199"/>
      <c r="I64" s="199"/>
      <c r="J64" s="199"/>
      <c r="K64" s="199"/>
      <c r="L64" s="199"/>
      <c r="M64" s="199"/>
      <c r="N64" s="125"/>
      <c r="O64" s="125"/>
    </row>
    <row r="65" spans="1:15" ht="15" customHeight="1" x14ac:dyDescent="0.25">
      <c r="A65" s="62"/>
      <c r="B65" s="199"/>
      <c r="C65" s="199"/>
      <c r="D65" s="199"/>
      <c r="E65" s="199"/>
      <c r="F65" s="199"/>
      <c r="G65" s="199"/>
      <c r="H65" s="199"/>
      <c r="I65" s="199"/>
      <c r="J65" s="199"/>
      <c r="K65" s="199"/>
      <c r="L65" s="199"/>
      <c r="M65" s="199"/>
      <c r="N65" s="125"/>
      <c r="O65" s="125"/>
    </row>
    <row r="66" spans="1:15" ht="15" customHeight="1" x14ac:dyDescent="0.25">
      <c r="A66" s="62"/>
      <c r="B66" s="199"/>
      <c r="C66" s="199"/>
      <c r="D66" s="199"/>
      <c r="E66" s="199"/>
      <c r="F66" s="199"/>
      <c r="G66" s="199"/>
      <c r="H66" s="199"/>
      <c r="I66" s="199"/>
      <c r="J66" s="199"/>
      <c r="K66" s="199"/>
      <c r="L66" s="199"/>
      <c r="M66" s="199"/>
      <c r="N66" s="125"/>
      <c r="O66" s="125"/>
    </row>
    <row r="67" spans="1:15" ht="15" customHeight="1" x14ac:dyDescent="0.25">
      <c r="A67" s="62"/>
      <c r="B67" s="199"/>
      <c r="C67" s="199"/>
      <c r="D67" s="199"/>
      <c r="E67" s="199"/>
      <c r="F67" s="199"/>
      <c r="G67" s="199"/>
      <c r="H67" s="199"/>
      <c r="I67" s="199"/>
      <c r="J67" s="199"/>
      <c r="K67" s="199"/>
      <c r="L67" s="199"/>
      <c r="M67" s="199"/>
      <c r="N67" s="125"/>
      <c r="O67" s="125"/>
    </row>
    <row r="68" spans="1:15" s="87" customFormat="1" ht="22.5" customHeight="1" x14ac:dyDescent="0.25">
      <c r="B68" s="136" t="s">
        <v>386</v>
      </c>
      <c r="C68" s="161"/>
      <c r="D68" s="161"/>
    </row>
    <row r="69" spans="1:15" ht="15" customHeight="1" x14ac:dyDescent="0.25">
      <c r="A69" s="62"/>
      <c r="B69" s="157" t="s">
        <v>387</v>
      </c>
      <c r="C69" s="158"/>
      <c r="D69" s="159"/>
      <c r="E69" s="159"/>
      <c r="F69" s="159"/>
      <c r="G69" s="159"/>
      <c r="H69" s="159"/>
      <c r="I69" s="159"/>
      <c r="J69" s="159"/>
      <c r="K69" s="159"/>
      <c r="L69" s="159"/>
    </row>
    <row r="70" spans="1:15" ht="15" customHeight="1" x14ac:dyDescent="0.25">
      <c r="A70" s="62"/>
      <c r="B70" s="213"/>
      <c r="C70" s="213"/>
      <c r="D70" s="78" t="str">
        <f>IF(B70="","&lt;-- sq.ft","")</f>
        <v>&lt;-- sq.ft</v>
      </c>
      <c r="E70" s="159"/>
      <c r="F70" s="159"/>
      <c r="G70" s="159"/>
      <c r="H70" s="159"/>
      <c r="I70" s="159"/>
      <c r="J70" s="159"/>
      <c r="K70" s="159"/>
      <c r="L70" s="159"/>
    </row>
    <row r="71" spans="1:15" ht="6" customHeight="1" x14ac:dyDescent="0.25">
      <c r="A71" s="62"/>
      <c r="E71" s="159"/>
      <c r="F71" s="159"/>
      <c r="G71" s="159"/>
      <c r="H71" s="159"/>
      <c r="I71" s="159"/>
      <c r="J71" s="159"/>
      <c r="K71" s="159"/>
      <c r="L71" s="159"/>
    </row>
    <row r="72" spans="1:15" ht="15" customHeight="1" x14ac:dyDescent="0.25">
      <c r="A72" s="62"/>
      <c r="B72" s="157" t="s">
        <v>369</v>
      </c>
      <c r="C72" s="159"/>
      <c r="D72" s="159"/>
      <c r="E72" s="159"/>
      <c r="F72" s="159"/>
      <c r="G72" s="159"/>
      <c r="H72" s="159"/>
      <c r="I72" s="159"/>
      <c r="J72" s="159"/>
      <c r="K72" s="159"/>
      <c r="L72" s="159"/>
    </row>
    <row r="73" spans="1:15" ht="17.25" customHeight="1" x14ac:dyDescent="0.25">
      <c r="A73" s="62"/>
      <c r="B73" s="160"/>
      <c r="C73" s="159"/>
      <c r="D73" s="159"/>
      <c r="E73" s="159"/>
      <c r="F73" s="159"/>
      <c r="G73" s="159"/>
      <c r="H73" s="159"/>
      <c r="I73" s="159"/>
      <c r="J73" s="159"/>
      <c r="K73" s="159"/>
      <c r="L73" s="159"/>
    </row>
    <row r="74" spans="1:15" ht="10.5" customHeight="1" x14ac:dyDescent="0.25">
      <c r="A74" s="62"/>
    </row>
    <row r="75" spans="1:15" s="87" customFormat="1" ht="22.5" customHeight="1" x14ac:dyDescent="0.25">
      <c r="B75" s="136" t="s">
        <v>392</v>
      </c>
      <c r="C75" s="161"/>
      <c r="D75" s="161"/>
    </row>
    <row r="76" spans="1:15" ht="15" customHeight="1" x14ac:dyDescent="0.25">
      <c r="A76" s="62"/>
      <c r="B76" s="157" t="s">
        <v>397</v>
      </c>
      <c r="C76" s="159"/>
      <c r="D76" s="159"/>
      <c r="E76" s="159"/>
      <c r="F76" s="159"/>
      <c r="G76" s="157" t="s">
        <v>398</v>
      </c>
      <c r="H76" s="159"/>
      <c r="I76" s="159"/>
      <c r="J76" s="159"/>
      <c r="K76" s="159"/>
      <c r="L76" s="159"/>
    </row>
    <row r="77" spans="1:15" ht="17.25" customHeight="1" x14ac:dyDescent="0.25">
      <c r="A77" s="62"/>
      <c r="B77" s="213"/>
      <c r="C77" s="213"/>
      <c r="D77" s="78" t="str">
        <f>IF(B77="","&lt;-- sq.ft","")</f>
        <v>&lt;-- sq.ft</v>
      </c>
      <c r="E77" s="159"/>
      <c r="F77" s="159"/>
      <c r="G77" s="213"/>
      <c r="H77" s="213"/>
      <c r="I77" s="78" t="str">
        <f>IF(G77="","&lt;-- sq.ft","")</f>
        <v>&lt;-- sq.ft</v>
      </c>
      <c r="J77" s="159"/>
      <c r="K77" s="159"/>
      <c r="L77" s="159"/>
    </row>
    <row r="78" spans="1:15" ht="10.5" customHeight="1" x14ac:dyDescent="0.25">
      <c r="A78" s="62"/>
    </row>
    <row r="79" spans="1:15" ht="15" customHeight="1" x14ac:dyDescent="0.25">
      <c r="A79" s="62"/>
      <c r="B79" s="157" t="s">
        <v>393</v>
      </c>
      <c r="C79" s="159"/>
      <c r="D79" s="159"/>
      <c r="E79" s="159"/>
      <c r="F79" s="159"/>
      <c r="G79" s="157" t="s">
        <v>394</v>
      </c>
      <c r="H79" s="159"/>
      <c r="I79" s="159"/>
      <c r="J79" s="159"/>
      <c r="K79" s="159"/>
      <c r="L79" s="159"/>
    </row>
    <row r="80" spans="1:15" ht="17.25" customHeight="1" x14ac:dyDescent="0.25">
      <c r="A80" s="62"/>
      <c r="B80" s="213"/>
      <c r="C80" s="213"/>
      <c r="D80" s="78"/>
      <c r="E80" s="159"/>
      <c r="F80" s="159"/>
      <c r="G80" s="213"/>
      <c r="H80" s="213"/>
      <c r="I80" s="78"/>
      <c r="J80" s="159"/>
      <c r="K80" s="159"/>
      <c r="L80" s="159"/>
    </row>
    <row r="81" spans="1:23" ht="10.5" customHeight="1" x14ac:dyDescent="0.25">
      <c r="A81" s="62"/>
    </row>
    <row r="82" spans="1:23" ht="15.75" customHeight="1" x14ac:dyDescent="0.25">
      <c r="A82" s="4"/>
      <c r="B82" s="133" t="s">
        <v>303</v>
      </c>
      <c r="C82" s="133"/>
      <c r="D82" s="133"/>
      <c r="E82" s="133"/>
      <c r="F82" s="133"/>
      <c r="G82" s="133"/>
      <c r="H82" s="133"/>
      <c r="I82" s="133"/>
      <c r="J82" s="133"/>
      <c r="K82" s="133"/>
      <c r="L82" s="133"/>
      <c r="M82" s="133"/>
      <c r="N82" s="133"/>
    </row>
    <row r="83" spans="1:23" s="87" customFormat="1" ht="22.5" customHeight="1" x14ac:dyDescent="0.25">
      <c r="B83" s="98" t="s">
        <v>224</v>
      </c>
    </row>
    <row r="84" spans="1:23" ht="15" customHeight="1" x14ac:dyDescent="0.25">
      <c r="A84" s="62"/>
      <c r="B84" s="211" t="s">
        <v>234</v>
      </c>
      <c r="C84" s="211"/>
      <c r="D84" s="211"/>
      <c r="E84" s="211"/>
      <c r="F84" s="211"/>
      <c r="G84" s="211"/>
      <c r="H84" s="211"/>
      <c r="I84" s="211"/>
      <c r="J84" s="211"/>
      <c r="K84" s="211"/>
      <c r="L84" s="211"/>
      <c r="M84" s="211"/>
      <c r="N84" s="92"/>
      <c r="O84" s="92"/>
    </row>
    <row r="85" spans="1:23" ht="15" customHeight="1" x14ac:dyDescent="0.25">
      <c r="A85" s="62"/>
      <c r="B85" s="211"/>
      <c r="C85" s="211"/>
      <c r="D85" s="211"/>
      <c r="E85" s="211"/>
      <c r="F85" s="211"/>
      <c r="G85" s="211"/>
      <c r="H85" s="211"/>
      <c r="I85" s="211"/>
      <c r="J85" s="211"/>
      <c r="K85" s="211"/>
      <c r="L85" s="211"/>
      <c r="M85" s="211"/>
      <c r="N85" s="92"/>
      <c r="O85" s="92"/>
    </row>
    <row r="86" spans="1:23" ht="15" customHeight="1" x14ac:dyDescent="0.25">
      <c r="A86" s="62"/>
      <c r="B86" s="199"/>
      <c r="C86" s="199"/>
      <c r="D86" s="199"/>
      <c r="E86" s="199"/>
      <c r="F86" s="199"/>
      <c r="G86" s="199"/>
      <c r="H86" s="199"/>
      <c r="I86" s="199"/>
      <c r="J86" s="199"/>
      <c r="K86" s="199"/>
      <c r="L86" s="199"/>
      <c r="M86" s="199"/>
      <c r="N86" s="125"/>
      <c r="O86" s="125"/>
    </row>
    <row r="87" spans="1:23" ht="15" customHeight="1" x14ac:dyDescent="0.25">
      <c r="A87" s="62"/>
      <c r="B87" s="199"/>
      <c r="C87" s="199"/>
      <c r="D87" s="199"/>
      <c r="E87" s="199"/>
      <c r="F87" s="199"/>
      <c r="G87" s="199"/>
      <c r="H87" s="199"/>
      <c r="I87" s="199"/>
      <c r="J87" s="199"/>
      <c r="K87" s="199"/>
      <c r="L87" s="199"/>
      <c r="M87" s="199"/>
      <c r="N87" s="125"/>
      <c r="O87" s="125"/>
    </row>
    <row r="88" spans="1:23" ht="15" customHeight="1" x14ac:dyDescent="0.25">
      <c r="A88" s="62"/>
      <c r="B88" s="199"/>
      <c r="C88" s="199"/>
      <c r="D88" s="199"/>
      <c r="E88" s="199"/>
      <c r="F88" s="199"/>
      <c r="G88" s="199"/>
      <c r="H88" s="199"/>
      <c r="I88" s="199"/>
      <c r="J88" s="199"/>
      <c r="K88" s="199"/>
      <c r="L88" s="199"/>
      <c r="M88" s="199"/>
      <c r="N88" s="125"/>
      <c r="O88" s="125"/>
    </row>
    <row r="89" spans="1:23" ht="15" customHeight="1" x14ac:dyDescent="0.25">
      <c r="A89" s="62"/>
      <c r="B89" s="199"/>
      <c r="C89" s="199"/>
      <c r="D89" s="199"/>
      <c r="E89" s="199"/>
      <c r="F89" s="199"/>
      <c r="G89" s="199"/>
      <c r="H89" s="199"/>
      <c r="I89" s="199"/>
      <c r="J89" s="199"/>
      <c r="K89" s="199"/>
      <c r="L89" s="199"/>
      <c r="M89" s="199"/>
      <c r="N89" s="125"/>
      <c r="O89" s="125"/>
    </row>
    <row r="90" spans="1:23" ht="15" customHeight="1" x14ac:dyDescent="0.25">
      <c r="A90" s="62"/>
      <c r="B90" s="199"/>
      <c r="C90" s="199"/>
      <c r="D90" s="199"/>
      <c r="E90" s="199"/>
      <c r="F90" s="199"/>
      <c r="G90" s="199"/>
      <c r="H90" s="199"/>
      <c r="I90" s="199"/>
      <c r="J90" s="199"/>
      <c r="K90" s="199"/>
      <c r="L90" s="199"/>
      <c r="M90" s="199"/>
      <c r="N90" s="125"/>
      <c r="O90" s="125"/>
    </row>
    <row r="91" spans="1:23" ht="15" customHeight="1" x14ac:dyDescent="0.25">
      <c r="A91" s="62"/>
      <c r="B91" s="199"/>
      <c r="C91" s="199"/>
      <c r="D91" s="199"/>
      <c r="E91" s="199"/>
      <c r="F91" s="199"/>
      <c r="G91" s="199"/>
      <c r="H91" s="199"/>
      <c r="I91" s="199"/>
      <c r="J91" s="199"/>
      <c r="K91" s="199"/>
      <c r="L91" s="199"/>
      <c r="M91" s="199"/>
      <c r="N91" s="125"/>
      <c r="O91" s="125"/>
    </row>
    <row r="92" spans="1:23" s="87" customFormat="1" ht="22.5" customHeight="1" x14ac:dyDescent="0.25">
      <c r="B92" s="98" t="s">
        <v>151</v>
      </c>
    </row>
    <row r="93" spans="1:23" ht="15" customHeight="1" x14ac:dyDescent="0.35">
      <c r="A93" s="62"/>
      <c r="B93" s="107" t="str">
        <f>IF(AND(B94="",B95="",B96="",B97="",B98="",B99="",G94="",G95="",G96="",G97="",G98="",G99=""),"Select all that apply from drop down lists.","Select all that apply.")</f>
        <v>Select all that apply from drop down lists.</v>
      </c>
      <c r="C93" s="50"/>
      <c r="D93" s="50"/>
      <c r="E93" s="95"/>
      <c r="F93" s="50"/>
      <c r="G93" s="50"/>
      <c r="H93" s="50"/>
      <c r="I93" s="50"/>
      <c r="J93" s="50"/>
      <c r="K93" s="50"/>
      <c r="L93" s="50"/>
      <c r="M93" s="50"/>
      <c r="N93" s="50"/>
      <c r="O93" s="50"/>
    </row>
    <row r="94" spans="1:23" ht="18.75" customHeight="1" x14ac:dyDescent="0.3">
      <c r="A94" s="85"/>
      <c r="B94" s="181"/>
      <c r="C94" s="182"/>
      <c r="D94" s="182"/>
      <c r="E94" s="183"/>
      <c r="F94" s="85"/>
      <c r="G94" s="184"/>
      <c r="H94" s="184"/>
      <c r="I94" s="184"/>
      <c r="J94" s="184"/>
      <c r="K94" s="184"/>
      <c r="L94" s="184"/>
      <c r="M94" s="184"/>
      <c r="O94" s="117" t="str">
        <f>IF(G94="other","Specify &gt;","")</f>
        <v/>
      </c>
      <c r="S94" s="222"/>
      <c r="T94" s="222"/>
      <c r="U94" s="209"/>
      <c r="V94" s="209"/>
      <c r="W94" s="209"/>
    </row>
    <row r="95" spans="1:23" ht="18.75" customHeight="1" x14ac:dyDescent="0.25">
      <c r="A95" s="85"/>
      <c r="B95" s="181"/>
      <c r="C95" s="182"/>
      <c r="D95" s="182"/>
      <c r="E95" s="183"/>
      <c r="F95" s="85"/>
      <c r="G95" s="185"/>
      <c r="H95" s="185"/>
      <c r="I95" s="185"/>
      <c r="J95" s="185"/>
      <c r="K95" s="185"/>
      <c r="L95" s="185"/>
      <c r="M95" s="185"/>
      <c r="O95" s="58"/>
    </row>
    <row r="96" spans="1:23" ht="18.75" customHeight="1" x14ac:dyDescent="0.3">
      <c r="A96" s="85"/>
      <c r="B96" s="181"/>
      <c r="C96" s="182"/>
      <c r="D96" s="182"/>
      <c r="E96" s="183"/>
      <c r="F96" s="85"/>
      <c r="G96" s="185"/>
      <c r="H96" s="185"/>
      <c r="I96" s="185"/>
      <c r="J96" s="185"/>
      <c r="K96" s="185"/>
      <c r="L96" s="185"/>
      <c r="M96" s="185"/>
      <c r="O96" s="117" t="str">
        <f>IF(G95="other","Specify &gt;","")</f>
        <v/>
      </c>
    </row>
    <row r="97" spans="1:15" ht="18.75" customHeight="1" x14ac:dyDescent="0.25">
      <c r="A97" s="85"/>
      <c r="B97" s="181"/>
      <c r="C97" s="182"/>
      <c r="D97" s="182"/>
      <c r="E97" s="183"/>
      <c r="F97" s="85"/>
      <c r="G97" s="185"/>
      <c r="H97" s="185"/>
      <c r="I97" s="185"/>
      <c r="J97" s="185"/>
      <c r="K97" s="185"/>
      <c r="L97" s="185"/>
      <c r="M97" s="185"/>
      <c r="O97" s="58"/>
    </row>
    <row r="98" spans="1:15" ht="18.75" customHeight="1" x14ac:dyDescent="0.3">
      <c r="A98" s="85"/>
      <c r="B98" s="181"/>
      <c r="C98" s="182"/>
      <c r="D98" s="182"/>
      <c r="E98" s="183"/>
      <c r="F98" s="85"/>
      <c r="G98" s="185"/>
      <c r="H98" s="185"/>
      <c r="I98" s="185"/>
      <c r="J98" s="185"/>
      <c r="K98" s="185"/>
      <c r="L98" s="185"/>
      <c r="M98" s="185"/>
      <c r="O98" s="117" t="str">
        <f>IF(G96="other","Specify &gt;","")</f>
        <v/>
      </c>
    </row>
    <row r="99" spans="1:15" ht="18.75" customHeight="1" x14ac:dyDescent="0.25">
      <c r="A99" s="85"/>
      <c r="B99" s="181"/>
      <c r="C99" s="182"/>
      <c r="D99" s="182"/>
      <c r="E99" s="183"/>
      <c r="F99" s="85"/>
      <c r="G99" s="185"/>
      <c r="H99" s="185"/>
      <c r="I99" s="185"/>
      <c r="J99" s="185"/>
      <c r="K99" s="185"/>
      <c r="L99" s="185"/>
      <c r="M99" s="185"/>
      <c r="O99" s="58"/>
    </row>
    <row r="100" spans="1:15" ht="15" customHeight="1" x14ac:dyDescent="0.3">
      <c r="A100" s="62"/>
      <c r="B100" s="97"/>
      <c r="G100" s="58" t="s">
        <v>130</v>
      </c>
      <c r="O100" s="117" t="str">
        <f>IF(G97="other","Specify &gt;","")</f>
        <v/>
      </c>
    </row>
    <row r="101" spans="1:15" ht="22.5" customHeight="1" x14ac:dyDescent="0.25">
      <c r="A101" s="4"/>
      <c r="B101" s="133" t="s">
        <v>304</v>
      </c>
      <c r="C101" s="133"/>
      <c r="D101" s="133"/>
      <c r="E101" s="133"/>
      <c r="F101" s="133"/>
      <c r="G101" s="133"/>
      <c r="H101" s="133"/>
      <c r="I101" s="133"/>
      <c r="J101" s="133"/>
      <c r="K101" s="133"/>
      <c r="L101" s="133"/>
      <c r="M101" s="133"/>
      <c r="N101" s="133"/>
    </row>
    <row r="102" spans="1:15" s="87" customFormat="1" ht="12.5" x14ac:dyDescent="0.25">
      <c r="B102" s="200" t="s">
        <v>368</v>
      </c>
      <c r="C102" s="214"/>
      <c r="D102" s="214"/>
      <c r="E102" s="214"/>
      <c r="F102" s="214"/>
      <c r="G102" s="214"/>
      <c r="H102" s="214"/>
      <c r="I102" s="214"/>
      <c r="J102" s="214"/>
      <c r="K102" s="214"/>
      <c r="L102" s="214"/>
      <c r="M102" s="214"/>
    </row>
    <row r="103" spans="1:15" ht="26.25" customHeight="1" x14ac:dyDescent="0.3">
      <c r="A103" s="62"/>
      <c r="B103" s="215" t="s">
        <v>367</v>
      </c>
      <c r="C103" s="216"/>
      <c r="D103" s="216"/>
      <c r="E103" s="216"/>
      <c r="F103" s="216"/>
      <c r="G103" s="216"/>
      <c r="H103" s="216"/>
      <c r="I103" s="216"/>
      <c r="J103" s="216"/>
      <c r="K103" s="216"/>
      <c r="L103" s="216"/>
      <c r="M103" s="216"/>
      <c r="N103" s="118"/>
      <c r="O103" s="118"/>
    </row>
    <row r="104" spans="1:15" ht="15" customHeight="1" x14ac:dyDescent="0.25">
      <c r="A104" s="62"/>
      <c r="B104" s="199"/>
      <c r="C104" s="199"/>
      <c r="D104" s="199"/>
      <c r="E104" s="199"/>
      <c r="F104" s="199"/>
      <c r="G104" s="199"/>
      <c r="H104" s="199"/>
      <c r="I104" s="199"/>
      <c r="J104" s="199"/>
      <c r="K104" s="199"/>
      <c r="L104" s="199"/>
      <c r="M104" s="199"/>
      <c r="N104" s="126"/>
      <c r="O104" s="126"/>
    </row>
    <row r="105" spans="1:15" ht="15" customHeight="1" x14ac:dyDescent="0.25">
      <c r="A105" s="62"/>
      <c r="B105" s="199"/>
      <c r="C105" s="199"/>
      <c r="D105" s="199"/>
      <c r="E105" s="199"/>
      <c r="F105" s="199"/>
      <c r="G105" s="199"/>
      <c r="H105" s="199"/>
      <c r="I105" s="199"/>
      <c r="J105" s="199"/>
      <c r="K105" s="199"/>
      <c r="L105" s="199"/>
      <c r="M105" s="199"/>
      <c r="N105" s="126"/>
      <c r="O105" s="126"/>
    </row>
    <row r="106" spans="1:15" ht="15" customHeight="1" x14ac:dyDescent="0.25">
      <c r="A106" s="62"/>
      <c r="B106" s="199"/>
      <c r="C106" s="199"/>
      <c r="D106" s="199"/>
      <c r="E106" s="199"/>
      <c r="F106" s="199"/>
      <c r="G106" s="199"/>
      <c r="H106" s="199"/>
      <c r="I106" s="199"/>
      <c r="J106" s="199"/>
      <c r="K106" s="199"/>
      <c r="L106" s="199"/>
      <c r="M106" s="199"/>
      <c r="N106" s="126"/>
      <c r="O106" s="126"/>
    </row>
    <row r="107" spans="1:15" ht="15" customHeight="1" x14ac:dyDescent="0.25">
      <c r="A107" s="62"/>
      <c r="B107" s="199"/>
      <c r="C107" s="199"/>
      <c r="D107" s="199"/>
      <c r="E107" s="199"/>
      <c r="F107" s="199"/>
      <c r="G107" s="199"/>
      <c r="H107" s="199"/>
      <c r="I107" s="199"/>
      <c r="J107" s="199"/>
      <c r="K107" s="199"/>
      <c r="L107" s="199"/>
      <c r="M107" s="199"/>
      <c r="N107" s="126"/>
      <c r="O107" s="126"/>
    </row>
    <row r="108" spans="1:15" ht="15" customHeight="1" x14ac:dyDescent="0.25">
      <c r="A108" s="62"/>
      <c r="B108" s="58"/>
      <c r="C108" s="58"/>
      <c r="D108" s="58"/>
      <c r="E108" s="58"/>
      <c r="F108" s="58"/>
      <c r="G108" s="58"/>
      <c r="H108" s="58"/>
      <c r="I108" s="58"/>
      <c r="J108" s="58"/>
      <c r="K108" s="58"/>
      <c r="L108" s="58"/>
      <c r="M108" s="58"/>
      <c r="N108" s="58"/>
    </row>
    <row r="109" spans="1:15" ht="22.5" customHeight="1" x14ac:dyDescent="0.25">
      <c r="A109" s="4"/>
      <c r="B109" s="134" t="s">
        <v>305</v>
      </c>
      <c r="C109" s="134"/>
      <c r="D109" s="134"/>
      <c r="E109" s="134"/>
      <c r="F109" s="134"/>
      <c r="G109" s="134"/>
      <c r="H109" s="134"/>
      <c r="I109" s="134"/>
      <c r="J109" s="134"/>
      <c r="K109" s="134"/>
      <c r="L109" s="134"/>
      <c r="M109" s="134"/>
      <c r="N109" s="134"/>
    </row>
    <row r="110" spans="1:15" ht="15" customHeight="1" x14ac:dyDescent="0.25">
      <c r="A110" s="62"/>
      <c r="B110" s="201" t="s">
        <v>236</v>
      </c>
      <c r="C110" s="201"/>
      <c r="D110" s="201"/>
      <c r="E110" s="201"/>
      <c r="F110" s="201"/>
      <c r="G110" s="201"/>
      <c r="H110" s="201"/>
      <c r="I110" s="201"/>
      <c r="J110" s="201"/>
      <c r="K110" s="201"/>
      <c r="L110" s="201"/>
      <c r="M110" s="201"/>
      <c r="N110" s="93"/>
      <c r="O110" s="93"/>
    </row>
    <row r="111" spans="1:15" ht="15" customHeight="1" x14ac:dyDescent="0.25">
      <c r="A111" s="62"/>
      <c r="B111" s="201"/>
      <c r="C111" s="201"/>
      <c r="D111" s="201"/>
      <c r="E111" s="201"/>
      <c r="F111" s="201"/>
      <c r="G111" s="201"/>
      <c r="H111" s="201"/>
      <c r="I111" s="201"/>
      <c r="J111" s="201"/>
      <c r="K111" s="201"/>
      <c r="L111" s="201"/>
      <c r="M111" s="201"/>
      <c r="N111" s="93"/>
      <c r="O111" s="93"/>
    </row>
    <row r="112" spans="1:15" ht="15" customHeight="1" x14ac:dyDescent="0.3">
      <c r="A112" s="62"/>
      <c r="B112" s="107" t="s">
        <v>230</v>
      </c>
      <c r="C112" s="51"/>
      <c r="D112" s="51"/>
      <c r="E112" s="51"/>
      <c r="F112" s="51"/>
      <c r="G112" s="51"/>
      <c r="H112" s="51"/>
      <c r="I112" s="51"/>
      <c r="J112" s="51"/>
      <c r="K112" s="51"/>
      <c r="L112" s="51"/>
      <c r="M112" s="51"/>
      <c r="N112" s="51"/>
      <c r="O112" s="51"/>
    </row>
    <row r="113" spans="1:15" ht="15" customHeight="1" x14ac:dyDescent="0.25">
      <c r="A113" s="62"/>
      <c r="B113" s="199"/>
      <c r="C113" s="199"/>
      <c r="D113" s="199"/>
      <c r="E113" s="199"/>
      <c r="F113" s="199"/>
      <c r="G113" s="199"/>
      <c r="H113" s="199"/>
      <c r="I113" s="199"/>
      <c r="J113" s="199"/>
      <c r="K113" s="199"/>
      <c r="L113" s="199"/>
      <c r="M113" s="199"/>
      <c r="N113" s="125"/>
      <c r="O113" s="125"/>
    </row>
    <row r="114" spans="1:15" ht="15" customHeight="1" x14ac:dyDescent="0.25">
      <c r="A114" s="62"/>
      <c r="B114" s="199"/>
      <c r="C114" s="199"/>
      <c r="D114" s="199"/>
      <c r="E114" s="199"/>
      <c r="F114" s="199"/>
      <c r="G114" s="199"/>
      <c r="H114" s="199"/>
      <c r="I114" s="199"/>
      <c r="J114" s="199"/>
      <c r="K114" s="199"/>
      <c r="L114" s="199"/>
      <c r="M114" s="199"/>
      <c r="N114" s="125"/>
      <c r="O114" s="125"/>
    </row>
    <row r="115" spans="1:15" ht="15" customHeight="1" x14ac:dyDescent="0.25">
      <c r="A115" s="62"/>
      <c r="B115" s="199"/>
      <c r="C115" s="199"/>
      <c r="D115" s="199"/>
      <c r="E115" s="199"/>
      <c r="F115" s="199"/>
      <c r="G115" s="199"/>
      <c r="H115" s="199"/>
      <c r="I115" s="199"/>
      <c r="J115" s="199"/>
      <c r="K115" s="199"/>
      <c r="L115" s="199"/>
      <c r="M115" s="199"/>
      <c r="N115" s="125"/>
      <c r="O115" s="125"/>
    </row>
    <row r="116" spans="1:15" ht="15" customHeight="1" x14ac:dyDescent="0.25">
      <c r="A116" s="62"/>
      <c r="B116" s="199"/>
      <c r="C116" s="199"/>
      <c r="D116" s="199"/>
      <c r="E116" s="199"/>
      <c r="F116" s="199"/>
      <c r="G116" s="199"/>
      <c r="H116" s="199"/>
      <c r="I116" s="199"/>
      <c r="J116" s="199"/>
      <c r="K116" s="199"/>
      <c r="L116" s="199"/>
      <c r="M116" s="199"/>
      <c r="N116" s="125"/>
      <c r="O116" s="125"/>
    </row>
    <row r="117" spans="1:15" ht="15" customHeight="1" x14ac:dyDescent="0.25">
      <c r="A117" s="62"/>
      <c r="B117" s="199"/>
      <c r="C117" s="199"/>
      <c r="D117" s="199"/>
      <c r="E117" s="199"/>
      <c r="F117" s="199"/>
      <c r="G117" s="199"/>
      <c r="H117" s="199"/>
      <c r="I117" s="199"/>
      <c r="J117" s="199"/>
      <c r="K117" s="199"/>
      <c r="L117" s="199"/>
      <c r="M117" s="199"/>
      <c r="N117" s="125"/>
      <c r="O117" s="125"/>
    </row>
    <row r="118" spans="1:15" ht="15" customHeight="1" x14ac:dyDescent="0.25">
      <c r="A118" s="62"/>
      <c r="B118" s="199"/>
      <c r="C118" s="199"/>
      <c r="D118" s="199"/>
      <c r="E118" s="199"/>
      <c r="F118" s="199"/>
      <c r="G118" s="199"/>
      <c r="H118" s="199"/>
      <c r="I118" s="199"/>
      <c r="J118" s="199"/>
      <c r="K118" s="199"/>
      <c r="L118" s="199"/>
      <c r="M118" s="199"/>
      <c r="N118" s="125"/>
      <c r="O118" s="125"/>
    </row>
    <row r="119" spans="1:15" ht="15" customHeight="1" x14ac:dyDescent="0.25">
      <c r="A119" s="62"/>
      <c r="B119" s="199"/>
      <c r="C119" s="199"/>
      <c r="D119" s="199"/>
      <c r="E119" s="199"/>
      <c r="F119" s="199"/>
      <c r="G119" s="199"/>
      <c r="H119" s="199"/>
      <c r="I119" s="199"/>
      <c r="J119" s="199"/>
      <c r="K119" s="199"/>
      <c r="L119" s="199"/>
      <c r="M119" s="199"/>
      <c r="N119" s="125"/>
      <c r="O119" s="125"/>
    </row>
    <row r="120" spans="1:15" ht="15" customHeight="1" x14ac:dyDescent="0.25">
      <c r="A120" s="62"/>
    </row>
    <row r="121" spans="1:15" ht="22.5" customHeight="1" x14ac:dyDescent="0.25">
      <c r="A121" s="4"/>
      <c r="B121" s="133" t="s">
        <v>306</v>
      </c>
      <c r="C121" s="133"/>
      <c r="D121" s="133"/>
      <c r="E121" s="133"/>
      <c r="F121" s="133"/>
      <c r="G121" s="133"/>
      <c r="H121" s="133"/>
      <c r="I121" s="133"/>
      <c r="J121" s="133"/>
      <c r="K121" s="133"/>
      <c r="L121" s="133"/>
      <c r="M121" s="133"/>
      <c r="N121" s="133"/>
    </row>
    <row r="122" spans="1:15" s="87" customFormat="1" ht="46.5" customHeight="1" x14ac:dyDescent="0.25">
      <c r="B122" s="200" t="s">
        <v>366</v>
      </c>
      <c r="C122" s="200"/>
      <c r="D122" s="200"/>
      <c r="E122" s="200"/>
      <c r="F122" s="200"/>
      <c r="G122" s="200"/>
      <c r="H122" s="200"/>
      <c r="I122" s="200"/>
      <c r="J122" s="200"/>
      <c r="K122" s="200"/>
      <c r="L122" s="200"/>
      <c r="M122" s="200"/>
    </row>
    <row r="123" spans="1:15" ht="15" customHeight="1" x14ac:dyDescent="0.3">
      <c r="A123" s="62"/>
      <c r="B123" s="107" t="s">
        <v>231</v>
      </c>
      <c r="C123" s="51"/>
      <c r="D123" s="51"/>
      <c r="E123" s="51"/>
      <c r="F123" s="51"/>
      <c r="G123" s="51"/>
      <c r="H123" s="51"/>
      <c r="I123" s="51"/>
      <c r="J123" s="51"/>
      <c r="K123" s="51"/>
      <c r="L123" s="51"/>
      <c r="M123" s="51"/>
      <c r="N123" s="51"/>
      <c r="O123" s="51"/>
    </row>
    <row r="124" spans="1:15" ht="15" customHeight="1" x14ac:dyDescent="0.25">
      <c r="A124" s="62"/>
      <c r="B124" s="199"/>
      <c r="C124" s="199"/>
      <c r="D124" s="199"/>
      <c r="E124" s="199"/>
      <c r="F124" s="199"/>
      <c r="G124" s="199"/>
      <c r="H124" s="199"/>
      <c r="I124" s="199"/>
      <c r="J124" s="199"/>
      <c r="K124" s="199"/>
      <c r="L124" s="199"/>
      <c r="M124" s="199"/>
      <c r="N124" s="125"/>
      <c r="O124" s="125"/>
    </row>
    <row r="125" spans="1:15" ht="15" customHeight="1" x14ac:dyDescent="0.25">
      <c r="A125" s="62"/>
      <c r="B125" s="199"/>
      <c r="C125" s="199"/>
      <c r="D125" s="199"/>
      <c r="E125" s="199"/>
      <c r="F125" s="199"/>
      <c r="G125" s="199"/>
      <c r="H125" s="199"/>
      <c r="I125" s="199"/>
      <c r="J125" s="199"/>
      <c r="K125" s="199"/>
      <c r="L125" s="199"/>
      <c r="M125" s="199"/>
      <c r="N125" s="125"/>
      <c r="O125" s="125"/>
    </row>
    <row r="126" spans="1:15" ht="15" customHeight="1" x14ac:dyDescent="0.25">
      <c r="A126" s="62"/>
      <c r="B126" s="199"/>
      <c r="C126" s="199"/>
      <c r="D126" s="199"/>
      <c r="E126" s="199"/>
      <c r="F126" s="199"/>
      <c r="G126" s="199"/>
      <c r="H126" s="199"/>
      <c r="I126" s="199"/>
      <c r="J126" s="199"/>
      <c r="K126" s="199"/>
      <c r="L126" s="199"/>
      <c r="M126" s="199"/>
      <c r="N126" s="125"/>
      <c r="O126" s="125"/>
    </row>
    <row r="127" spans="1:15" ht="15" customHeight="1" x14ac:dyDescent="0.25">
      <c r="A127" s="62"/>
      <c r="B127" s="199"/>
      <c r="C127" s="199"/>
      <c r="D127" s="199"/>
      <c r="E127" s="199"/>
      <c r="F127" s="199"/>
      <c r="G127" s="199"/>
      <c r="H127" s="199"/>
      <c r="I127" s="199"/>
      <c r="J127" s="199"/>
      <c r="K127" s="199"/>
      <c r="L127" s="199"/>
      <c r="M127" s="199"/>
      <c r="N127" s="125"/>
      <c r="O127" s="125"/>
    </row>
    <row r="128" spans="1:15" ht="15" customHeight="1" x14ac:dyDescent="0.25">
      <c r="A128" s="62"/>
      <c r="B128" s="199"/>
      <c r="C128" s="199"/>
      <c r="D128" s="199"/>
      <c r="E128" s="199"/>
      <c r="F128" s="199"/>
      <c r="G128" s="199"/>
      <c r="H128" s="199"/>
      <c r="I128" s="199"/>
      <c r="J128" s="199"/>
      <c r="K128" s="199"/>
      <c r="L128" s="199"/>
      <c r="M128" s="199"/>
      <c r="N128" s="125"/>
      <c r="O128" s="125"/>
    </row>
    <row r="129" spans="1:21" ht="15" customHeight="1" x14ac:dyDescent="0.25">
      <c r="A129" s="62"/>
      <c r="B129" s="199"/>
      <c r="C129" s="199"/>
      <c r="D129" s="199"/>
      <c r="E129" s="199"/>
      <c r="F129" s="199"/>
      <c r="G129" s="199"/>
      <c r="H129" s="199"/>
      <c r="I129" s="199"/>
      <c r="J129" s="199"/>
      <c r="K129" s="199"/>
      <c r="L129" s="199"/>
      <c r="M129" s="199"/>
      <c r="N129" s="125"/>
      <c r="O129" s="125"/>
    </row>
    <row r="130" spans="1:21" ht="15" customHeight="1" x14ac:dyDescent="0.25">
      <c r="A130" s="62"/>
      <c r="B130" s="199"/>
      <c r="C130" s="199"/>
      <c r="D130" s="199"/>
      <c r="E130" s="199"/>
      <c r="F130" s="199"/>
      <c r="G130" s="199"/>
      <c r="H130" s="199"/>
      <c r="I130" s="199"/>
      <c r="J130" s="199"/>
      <c r="K130" s="199"/>
      <c r="L130" s="199"/>
      <c r="M130" s="199"/>
      <c r="N130" s="125"/>
      <c r="O130" s="125"/>
    </row>
    <row r="131" spans="1:21" ht="15" customHeight="1" x14ac:dyDescent="0.25">
      <c r="A131" s="62"/>
    </row>
    <row r="132" spans="1:21" ht="22.5" customHeight="1" x14ac:dyDescent="0.25">
      <c r="A132" s="4"/>
      <c r="B132" s="133" t="s">
        <v>325</v>
      </c>
      <c r="C132" s="133"/>
      <c r="D132" s="133"/>
      <c r="E132" s="133"/>
      <c r="F132" s="133"/>
      <c r="G132" s="133"/>
      <c r="H132" s="133"/>
      <c r="I132" s="133"/>
      <c r="J132" s="133"/>
      <c r="K132" s="133"/>
      <c r="L132" s="133"/>
      <c r="M132" s="133"/>
      <c r="N132" s="133"/>
    </row>
    <row r="133" spans="1:21" ht="22.5" customHeight="1" x14ac:dyDescent="0.3">
      <c r="A133" s="62"/>
      <c r="B133" s="98" t="s">
        <v>232</v>
      </c>
      <c r="C133" s="59"/>
      <c r="D133" s="59"/>
      <c r="E133" s="59"/>
      <c r="F133" s="59"/>
      <c r="G133" s="59"/>
      <c r="H133" s="59"/>
      <c r="I133" s="59"/>
      <c r="J133" s="59"/>
      <c r="K133" s="59"/>
      <c r="L133" s="59"/>
      <c r="M133" s="59"/>
      <c r="N133" s="59"/>
      <c r="O133" s="59"/>
    </row>
    <row r="134" spans="1:21" ht="15" customHeight="1" x14ac:dyDescent="0.25">
      <c r="A134" s="62"/>
      <c r="B134" s="108" t="s">
        <v>226</v>
      </c>
      <c r="C134" s="82"/>
      <c r="D134" s="82"/>
      <c r="E134" s="82"/>
      <c r="F134" s="82"/>
      <c r="G134" s="82"/>
      <c r="H134" s="82"/>
      <c r="I134" s="82"/>
      <c r="J134" s="82"/>
      <c r="K134" s="82"/>
      <c r="L134" s="82"/>
      <c r="M134" s="82"/>
      <c r="N134" s="118"/>
      <c r="O134" s="118"/>
    </row>
    <row r="135" spans="1:21" ht="15" customHeight="1" x14ac:dyDescent="0.25">
      <c r="A135" s="62"/>
      <c r="B135" s="199"/>
      <c r="C135" s="199"/>
      <c r="D135" s="199"/>
      <c r="E135" s="199"/>
      <c r="F135" s="199"/>
      <c r="G135" s="199"/>
      <c r="H135" s="199"/>
      <c r="I135" s="199"/>
      <c r="J135" s="199"/>
      <c r="K135" s="199"/>
      <c r="L135" s="199"/>
      <c r="M135" s="199"/>
      <c r="N135" s="125"/>
      <c r="O135" s="125"/>
    </row>
    <row r="136" spans="1:21" ht="15" customHeight="1" x14ac:dyDescent="0.25">
      <c r="A136" s="62"/>
      <c r="B136" s="199"/>
      <c r="C136" s="199"/>
      <c r="D136" s="199"/>
      <c r="E136" s="199"/>
      <c r="F136" s="199"/>
      <c r="G136" s="199"/>
      <c r="H136" s="199"/>
      <c r="I136" s="199"/>
      <c r="J136" s="199"/>
      <c r="K136" s="199"/>
      <c r="L136" s="199"/>
      <c r="M136" s="199"/>
      <c r="N136" s="125"/>
      <c r="O136" s="125"/>
    </row>
    <row r="137" spans="1:21" ht="15" customHeight="1" x14ac:dyDescent="0.25">
      <c r="A137" s="62"/>
      <c r="B137" s="199"/>
      <c r="C137" s="199"/>
      <c r="D137" s="199"/>
      <c r="E137" s="199"/>
      <c r="F137" s="199"/>
      <c r="G137" s="199"/>
      <c r="H137" s="199"/>
      <c r="I137" s="199"/>
      <c r="J137" s="199"/>
      <c r="K137" s="199"/>
      <c r="L137" s="199"/>
      <c r="M137" s="199"/>
      <c r="N137" s="125"/>
      <c r="O137" s="125"/>
    </row>
    <row r="138" spans="1:21" ht="15" customHeight="1" x14ac:dyDescent="0.25">
      <c r="A138" s="62"/>
      <c r="B138" s="199"/>
      <c r="C138" s="199"/>
      <c r="D138" s="199"/>
      <c r="E138" s="199"/>
      <c r="F138" s="199"/>
      <c r="G138" s="199"/>
      <c r="H138" s="199"/>
      <c r="I138" s="199"/>
      <c r="J138" s="199"/>
      <c r="K138" s="199"/>
      <c r="L138" s="199"/>
      <c r="M138" s="199"/>
      <c r="N138" s="125"/>
      <c r="O138" s="125"/>
    </row>
    <row r="139" spans="1:21" ht="15" customHeight="1" x14ac:dyDescent="0.25">
      <c r="A139" s="62"/>
      <c r="B139" s="199"/>
      <c r="C139" s="199"/>
      <c r="D139" s="199"/>
      <c r="E139" s="199"/>
      <c r="F139" s="199"/>
      <c r="G139" s="199"/>
      <c r="H139" s="199"/>
      <c r="I139" s="199"/>
      <c r="J139" s="199"/>
      <c r="K139" s="199"/>
      <c r="L139" s="199"/>
      <c r="M139" s="199"/>
      <c r="N139" s="125"/>
      <c r="O139" s="125"/>
    </row>
    <row r="140" spans="1:21" ht="15" customHeight="1" x14ac:dyDescent="0.25">
      <c r="A140" s="62"/>
      <c r="B140" s="199"/>
      <c r="C140" s="199"/>
      <c r="D140" s="199"/>
      <c r="E140" s="199"/>
      <c r="F140" s="199"/>
      <c r="G140" s="199"/>
      <c r="H140" s="199"/>
      <c r="I140" s="199"/>
      <c r="J140" s="199"/>
      <c r="K140" s="199"/>
      <c r="L140" s="199"/>
      <c r="M140" s="199"/>
      <c r="N140" s="125"/>
      <c r="O140" s="125"/>
    </row>
    <row r="141" spans="1:21" ht="15" customHeight="1" x14ac:dyDescent="0.25">
      <c r="A141" s="62"/>
    </row>
    <row r="142" spans="1:21" ht="22.5" customHeight="1" x14ac:dyDescent="0.25">
      <c r="A142" s="4"/>
      <c r="B142" s="133" t="s">
        <v>391</v>
      </c>
      <c r="C142" s="133"/>
      <c r="D142" s="133"/>
      <c r="E142" s="133"/>
      <c r="F142" s="133"/>
      <c r="G142" s="133"/>
      <c r="H142" s="133"/>
      <c r="I142" s="133"/>
      <c r="J142" s="133"/>
      <c r="K142" s="133"/>
      <c r="L142" s="133"/>
      <c r="M142" s="133"/>
      <c r="N142" s="133"/>
    </row>
    <row r="143" spans="1:21" ht="27.75" customHeight="1" x14ac:dyDescent="0.3">
      <c r="A143" s="62"/>
      <c r="B143" s="212" t="s">
        <v>312</v>
      </c>
      <c r="C143" s="212"/>
      <c r="D143" s="212"/>
      <c r="E143" s="212"/>
      <c r="F143" s="212"/>
      <c r="G143" s="212"/>
      <c r="H143" s="212"/>
      <c r="I143" s="212"/>
      <c r="J143" s="212"/>
      <c r="K143" s="212"/>
      <c r="L143" s="212"/>
      <c r="M143" s="212"/>
      <c r="N143" s="59"/>
      <c r="O143" s="59"/>
    </row>
    <row r="144" spans="1:21" s="63" customFormat="1" ht="15" customHeight="1" x14ac:dyDescent="0.3">
      <c r="B144" s="218" t="s">
        <v>185</v>
      </c>
      <c r="C144" s="218"/>
      <c r="D144" s="218"/>
      <c r="E144" s="180" t="s">
        <v>245</v>
      </c>
      <c r="F144" s="180"/>
      <c r="G144" s="180"/>
      <c r="H144" s="180" t="s">
        <v>246</v>
      </c>
      <c r="I144" s="180"/>
      <c r="J144" s="180"/>
      <c r="K144" s="180"/>
      <c r="L144" s="180"/>
      <c r="M144" s="180"/>
      <c r="N144" s="69"/>
      <c r="O144" s="69"/>
      <c r="S144" s="219" t="s">
        <v>247</v>
      </c>
      <c r="T144" s="219"/>
      <c r="U144" s="219"/>
    </row>
    <row r="145" spans="2:21" s="63" customFormat="1" ht="15" customHeight="1" x14ac:dyDescent="0.25">
      <c r="B145" s="185"/>
      <c r="C145" s="185"/>
      <c r="D145" s="185"/>
      <c r="E145" s="185"/>
      <c r="F145" s="185"/>
      <c r="G145" s="185"/>
      <c r="H145" s="185"/>
      <c r="I145" s="185"/>
      <c r="J145" s="185"/>
      <c r="K145" s="185"/>
      <c r="L145" s="185"/>
      <c r="M145" s="185"/>
      <c r="N145" s="69"/>
      <c r="O145" s="69"/>
      <c r="S145" s="220" t="s">
        <v>59</v>
      </c>
      <c r="T145" s="220"/>
      <c r="U145" s="220"/>
    </row>
    <row r="146" spans="2:21" s="63" customFormat="1" ht="15" customHeight="1" x14ac:dyDescent="0.25">
      <c r="B146" s="185"/>
      <c r="C146" s="185"/>
      <c r="D146" s="185"/>
      <c r="E146" s="185"/>
      <c r="F146" s="185"/>
      <c r="G146" s="185"/>
      <c r="H146" s="185"/>
      <c r="I146" s="185"/>
      <c r="J146" s="185"/>
      <c r="K146" s="185"/>
      <c r="L146" s="185"/>
      <c r="M146" s="185"/>
      <c r="N146" s="69"/>
      <c r="O146" s="69"/>
      <c r="S146" s="210"/>
      <c r="T146" s="210"/>
      <c r="U146" s="210"/>
    </row>
    <row r="147" spans="2:21" s="63" customFormat="1" ht="15" customHeight="1" x14ac:dyDescent="0.25">
      <c r="B147" s="185"/>
      <c r="C147" s="185"/>
      <c r="D147" s="185"/>
      <c r="E147" s="185"/>
      <c r="F147" s="185"/>
      <c r="G147" s="185"/>
      <c r="H147" s="185"/>
      <c r="I147" s="185"/>
      <c r="J147" s="185"/>
      <c r="K147" s="185"/>
      <c r="L147" s="185"/>
      <c r="M147" s="185"/>
      <c r="N147" s="69"/>
      <c r="O147" s="69"/>
      <c r="S147" s="210"/>
      <c r="T147" s="210"/>
      <c r="U147" s="210"/>
    </row>
    <row r="148" spans="2:21" s="63" customFormat="1" ht="15" customHeight="1" x14ac:dyDescent="0.25">
      <c r="B148" s="185"/>
      <c r="C148" s="185"/>
      <c r="D148" s="185"/>
      <c r="E148" s="185"/>
      <c r="F148" s="185"/>
      <c r="G148" s="185"/>
      <c r="H148" s="185"/>
      <c r="I148" s="185"/>
      <c r="J148" s="185"/>
      <c r="K148" s="185"/>
      <c r="L148" s="185"/>
      <c r="M148" s="185"/>
      <c r="N148" s="69"/>
      <c r="O148" s="69"/>
      <c r="S148" s="210"/>
      <c r="T148" s="210"/>
      <c r="U148" s="210"/>
    </row>
    <row r="149" spans="2:21" s="63" customFormat="1" ht="15" customHeight="1" x14ac:dyDescent="0.25">
      <c r="B149" s="185"/>
      <c r="C149" s="185"/>
      <c r="D149" s="185"/>
      <c r="E149" s="185"/>
      <c r="F149" s="185"/>
      <c r="G149" s="185"/>
      <c r="H149" s="185"/>
      <c r="I149" s="185"/>
      <c r="J149" s="185"/>
      <c r="K149" s="185"/>
      <c r="L149" s="185"/>
      <c r="M149" s="185"/>
      <c r="N149" s="69"/>
      <c r="O149" s="69"/>
      <c r="S149" s="210"/>
      <c r="T149" s="210"/>
      <c r="U149" s="210"/>
    </row>
    <row r="150" spans="2:21" s="63" customFormat="1" ht="15" customHeight="1" x14ac:dyDescent="0.25">
      <c r="B150" s="185"/>
      <c r="C150" s="185"/>
      <c r="D150" s="185"/>
      <c r="E150" s="185"/>
      <c r="F150" s="185"/>
      <c r="G150" s="185"/>
      <c r="H150" s="185"/>
      <c r="I150" s="185"/>
      <c r="J150" s="185"/>
      <c r="K150" s="185"/>
      <c r="L150" s="185"/>
      <c r="M150" s="185"/>
      <c r="N150" s="69"/>
      <c r="O150" s="69"/>
      <c r="S150" s="210"/>
      <c r="T150" s="210"/>
      <c r="U150" s="210"/>
    </row>
    <row r="151" spans="2:21" s="63" customFormat="1" ht="15" customHeight="1" x14ac:dyDescent="0.25">
      <c r="B151" s="185"/>
      <c r="C151" s="185"/>
      <c r="D151" s="185"/>
      <c r="E151" s="185"/>
      <c r="F151" s="185"/>
      <c r="G151" s="185"/>
      <c r="H151" s="185"/>
      <c r="I151" s="185"/>
      <c r="J151" s="185"/>
      <c r="K151" s="185"/>
      <c r="L151" s="185"/>
      <c r="M151" s="185"/>
      <c r="N151" s="69"/>
      <c r="O151" s="69"/>
      <c r="S151" s="210"/>
      <c r="T151" s="210"/>
      <c r="U151" s="210"/>
    </row>
    <row r="152" spans="2:21" s="63" customFormat="1" ht="15" customHeight="1" x14ac:dyDescent="0.25">
      <c r="B152" s="185"/>
      <c r="C152" s="185"/>
      <c r="D152" s="185"/>
      <c r="E152" s="185"/>
      <c r="F152" s="185"/>
      <c r="G152" s="185"/>
      <c r="H152" s="185"/>
      <c r="I152" s="185"/>
      <c r="J152" s="185"/>
      <c r="K152" s="185"/>
      <c r="L152" s="185"/>
      <c r="M152" s="185"/>
      <c r="N152" s="69"/>
      <c r="O152" s="69"/>
      <c r="S152" s="210"/>
      <c r="T152" s="210"/>
      <c r="U152" s="210"/>
    </row>
    <row r="153" spans="2:21" s="63" customFormat="1" ht="15" customHeight="1" x14ac:dyDescent="0.25">
      <c r="B153" s="185"/>
      <c r="C153" s="185"/>
      <c r="D153" s="185"/>
      <c r="E153" s="185"/>
      <c r="F153" s="185"/>
      <c r="G153" s="185"/>
      <c r="H153" s="185"/>
      <c r="I153" s="185"/>
      <c r="J153" s="185"/>
      <c r="K153" s="185"/>
      <c r="L153" s="185"/>
      <c r="M153" s="185"/>
      <c r="N153" s="69"/>
      <c r="O153" s="69"/>
      <c r="S153" s="210"/>
      <c r="T153" s="210"/>
      <c r="U153" s="210"/>
    </row>
    <row r="154" spans="2:21" s="63" customFormat="1" ht="15" customHeight="1" x14ac:dyDescent="0.25">
      <c r="B154" s="185"/>
      <c r="C154" s="185"/>
      <c r="D154" s="185"/>
      <c r="E154" s="185"/>
      <c r="F154" s="185"/>
      <c r="G154" s="185"/>
      <c r="H154" s="185"/>
      <c r="I154" s="185"/>
      <c r="J154" s="185"/>
      <c r="K154" s="185"/>
      <c r="L154" s="185"/>
      <c r="M154" s="185"/>
      <c r="N154" s="69"/>
      <c r="O154" s="69"/>
      <c r="S154" s="210"/>
      <c r="T154" s="210"/>
      <c r="U154" s="210"/>
    </row>
    <row r="155" spans="2:21" s="69" customFormat="1" ht="15" customHeight="1" x14ac:dyDescent="0.25">
      <c r="B155" s="128"/>
      <c r="C155" s="128"/>
      <c r="D155" s="128"/>
      <c r="E155" s="128"/>
      <c r="F155" s="128"/>
      <c r="G155" s="128"/>
      <c r="H155" s="128"/>
      <c r="I155" s="128"/>
      <c r="J155" s="128"/>
      <c r="K155" s="128"/>
      <c r="L155" s="128"/>
      <c r="M155" s="128"/>
    </row>
    <row r="156" spans="2:21" s="64" customFormat="1" ht="15" customHeight="1" x14ac:dyDescent="0.25">
      <c r="B156" s="217" t="s">
        <v>248</v>
      </c>
      <c r="C156" s="217"/>
      <c r="D156" s="217"/>
      <c r="E156" s="217"/>
      <c r="F156" s="217"/>
      <c r="G156" s="217"/>
      <c r="H156" s="217"/>
      <c r="I156" s="217"/>
      <c r="J156" s="217"/>
      <c r="K156" s="217"/>
      <c r="L156" s="217"/>
      <c r="M156" s="217"/>
    </row>
    <row r="157" spans="2:21" s="63" customFormat="1" ht="15" customHeight="1" x14ac:dyDescent="0.3">
      <c r="B157" s="94" t="s">
        <v>249</v>
      </c>
      <c r="C157" s="94"/>
      <c r="D157" s="94"/>
      <c r="E157" s="94"/>
      <c r="F157" s="94"/>
      <c r="G157" s="94"/>
      <c r="H157" s="94"/>
      <c r="I157" s="94"/>
      <c r="J157" s="94"/>
      <c r="K157" s="94"/>
      <c r="L157" s="94"/>
      <c r="M157" s="94"/>
      <c r="N157" s="127"/>
      <c r="O157" s="69"/>
    </row>
    <row r="158" spans="2:21" s="63" customFormat="1" ht="15" customHeight="1" x14ac:dyDescent="0.3">
      <c r="B158" s="94" t="s">
        <v>250</v>
      </c>
      <c r="C158" s="94"/>
      <c r="D158" s="94"/>
      <c r="E158" s="94"/>
      <c r="F158" s="94"/>
      <c r="G158" s="94"/>
      <c r="H158" s="94"/>
      <c r="I158" s="94"/>
      <c r="J158" s="94"/>
      <c r="K158" s="94"/>
      <c r="L158" s="94"/>
      <c r="M158" s="94"/>
      <c r="N158" s="127"/>
      <c r="O158" s="69"/>
    </row>
    <row r="159" spans="2:21" s="63" customFormat="1" ht="15" customHeight="1" x14ac:dyDescent="0.3">
      <c r="B159" s="180" t="s">
        <v>185</v>
      </c>
      <c r="C159" s="180"/>
      <c r="D159" s="180"/>
      <c r="E159" s="180" t="s">
        <v>36</v>
      </c>
      <c r="F159" s="180"/>
      <c r="G159" s="180" t="s">
        <v>187</v>
      </c>
      <c r="H159" s="180"/>
      <c r="I159" s="180" t="s">
        <v>251</v>
      </c>
      <c r="J159" s="180"/>
      <c r="K159" s="180" t="s">
        <v>186</v>
      </c>
      <c r="L159" s="180"/>
      <c r="M159" s="180"/>
      <c r="N159" s="180"/>
    </row>
    <row r="160" spans="2:21" s="63" customFormat="1" ht="15" customHeight="1" x14ac:dyDescent="0.3">
      <c r="B160" s="180"/>
      <c r="C160" s="180"/>
      <c r="D160" s="180"/>
      <c r="E160" s="132" t="s">
        <v>145</v>
      </c>
      <c r="F160" s="132" t="s">
        <v>252</v>
      </c>
      <c r="G160" s="132" t="s">
        <v>145</v>
      </c>
      <c r="H160" s="132" t="s">
        <v>252</v>
      </c>
      <c r="I160" s="132" t="s">
        <v>145</v>
      </c>
      <c r="J160" s="132" t="s">
        <v>252</v>
      </c>
      <c r="K160" s="180"/>
      <c r="L160" s="180"/>
      <c r="M160" s="180"/>
      <c r="N160" s="180"/>
    </row>
    <row r="161" spans="2:14" s="63" customFormat="1" ht="15" customHeight="1" x14ac:dyDescent="0.25">
      <c r="B161" s="224" t="str">
        <f t="shared" ref="B161:B170" si="0">IF(B145="","",B145)</f>
        <v/>
      </c>
      <c r="C161" s="225"/>
      <c r="D161" s="226"/>
      <c r="E161" s="130"/>
      <c r="F161" s="130"/>
      <c r="G161" s="130"/>
      <c r="H161" s="130"/>
      <c r="I161" s="130"/>
      <c r="J161" s="130"/>
      <c r="K161" s="229" t="str">
        <f t="shared" ref="K161:K170" si="1">IF(B161="","",E161*F161+G161*H161+I161*J161)</f>
        <v/>
      </c>
      <c r="L161" s="229"/>
      <c r="M161" s="229"/>
      <c r="N161" s="229"/>
    </row>
    <row r="162" spans="2:14" s="63" customFormat="1" ht="15" customHeight="1" x14ac:dyDescent="0.25">
      <c r="B162" s="224" t="str">
        <f t="shared" si="0"/>
        <v/>
      </c>
      <c r="C162" s="225"/>
      <c r="D162" s="226"/>
      <c r="E162" s="130"/>
      <c r="F162" s="130"/>
      <c r="G162" s="130"/>
      <c r="H162" s="130"/>
      <c r="I162" s="130"/>
      <c r="J162" s="130"/>
      <c r="K162" s="229" t="str">
        <f t="shared" si="1"/>
        <v/>
      </c>
      <c r="L162" s="229"/>
      <c r="M162" s="229"/>
      <c r="N162" s="229"/>
    </row>
    <row r="163" spans="2:14" s="63" customFormat="1" ht="15" customHeight="1" x14ac:dyDescent="0.25">
      <c r="B163" s="224" t="str">
        <f t="shared" si="0"/>
        <v/>
      </c>
      <c r="C163" s="225"/>
      <c r="D163" s="226"/>
      <c r="E163" s="130"/>
      <c r="F163" s="130"/>
      <c r="G163" s="130"/>
      <c r="H163" s="130"/>
      <c r="I163" s="130"/>
      <c r="J163" s="130"/>
      <c r="K163" s="229" t="str">
        <f t="shared" si="1"/>
        <v/>
      </c>
      <c r="L163" s="229"/>
      <c r="M163" s="229"/>
      <c r="N163" s="229"/>
    </row>
    <row r="164" spans="2:14" s="63" customFormat="1" ht="15" customHeight="1" x14ac:dyDescent="0.25">
      <c r="B164" s="224" t="str">
        <f t="shared" si="0"/>
        <v/>
      </c>
      <c r="C164" s="225"/>
      <c r="D164" s="226"/>
      <c r="E164" s="130"/>
      <c r="F164" s="130"/>
      <c r="G164" s="130"/>
      <c r="H164" s="130"/>
      <c r="I164" s="130"/>
      <c r="J164" s="130"/>
      <c r="K164" s="229" t="str">
        <f t="shared" si="1"/>
        <v/>
      </c>
      <c r="L164" s="229"/>
      <c r="M164" s="229"/>
      <c r="N164" s="229"/>
    </row>
    <row r="165" spans="2:14" s="63" customFormat="1" ht="15" customHeight="1" x14ac:dyDescent="0.25">
      <c r="B165" s="224" t="str">
        <f t="shared" si="0"/>
        <v/>
      </c>
      <c r="C165" s="225"/>
      <c r="D165" s="226"/>
      <c r="E165" s="130"/>
      <c r="F165" s="130"/>
      <c r="G165" s="130"/>
      <c r="H165" s="130"/>
      <c r="I165" s="130"/>
      <c r="J165" s="130"/>
      <c r="K165" s="229" t="str">
        <f t="shared" si="1"/>
        <v/>
      </c>
      <c r="L165" s="229"/>
      <c r="M165" s="229"/>
      <c r="N165" s="229"/>
    </row>
    <row r="166" spans="2:14" s="63" customFormat="1" ht="15" customHeight="1" x14ac:dyDescent="0.25">
      <c r="B166" s="224" t="str">
        <f t="shared" si="0"/>
        <v/>
      </c>
      <c r="C166" s="225"/>
      <c r="D166" s="226"/>
      <c r="E166" s="130"/>
      <c r="F166" s="130"/>
      <c r="G166" s="130"/>
      <c r="H166" s="130"/>
      <c r="I166" s="130"/>
      <c r="J166" s="130"/>
      <c r="K166" s="229" t="str">
        <f t="shared" si="1"/>
        <v/>
      </c>
      <c r="L166" s="229"/>
      <c r="M166" s="229"/>
      <c r="N166" s="229"/>
    </row>
    <row r="167" spans="2:14" s="63" customFormat="1" ht="15" customHeight="1" x14ac:dyDescent="0.25">
      <c r="B167" s="224" t="str">
        <f t="shared" si="0"/>
        <v/>
      </c>
      <c r="C167" s="225"/>
      <c r="D167" s="226"/>
      <c r="E167" s="130"/>
      <c r="F167" s="130"/>
      <c r="G167" s="130"/>
      <c r="H167" s="130"/>
      <c r="I167" s="130"/>
      <c r="J167" s="130"/>
      <c r="K167" s="229" t="str">
        <f t="shared" si="1"/>
        <v/>
      </c>
      <c r="L167" s="229"/>
      <c r="M167" s="229"/>
      <c r="N167" s="229"/>
    </row>
    <row r="168" spans="2:14" s="63" customFormat="1" ht="15" customHeight="1" x14ac:dyDescent="0.25">
      <c r="B168" s="224" t="str">
        <f t="shared" si="0"/>
        <v/>
      </c>
      <c r="C168" s="225"/>
      <c r="D168" s="226"/>
      <c r="E168" s="130"/>
      <c r="F168" s="130"/>
      <c r="G168" s="130"/>
      <c r="H168" s="130"/>
      <c r="I168" s="130"/>
      <c r="J168" s="130"/>
      <c r="K168" s="229" t="str">
        <f t="shared" si="1"/>
        <v/>
      </c>
      <c r="L168" s="229"/>
      <c r="M168" s="229"/>
      <c r="N168" s="229"/>
    </row>
    <row r="169" spans="2:14" s="63" customFormat="1" ht="15" customHeight="1" x14ac:dyDescent="0.25">
      <c r="B169" s="224" t="str">
        <f t="shared" si="0"/>
        <v/>
      </c>
      <c r="C169" s="225"/>
      <c r="D169" s="226"/>
      <c r="E169" s="130"/>
      <c r="F169" s="130"/>
      <c r="G169" s="130"/>
      <c r="H169" s="130"/>
      <c r="I169" s="130"/>
      <c r="J169" s="130"/>
      <c r="K169" s="229" t="str">
        <f t="shared" si="1"/>
        <v/>
      </c>
      <c r="L169" s="229"/>
      <c r="M169" s="229"/>
      <c r="N169" s="229"/>
    </row>
    <row r="170" spans="2:14" s="63" customFormat="1" ht="15" customHeight="1" x14ac:dyDescent="0.25">
      <c r="B170" s="224" t="str">
        <f t="shared" si="0"/>
        <v/>
      </c>
      <c r="C170" s="225"/>
      <c r="D170" s="226"/>
      <c r="E170" s="130"/>
      <c r="F170" s="130"/>
      <c r="G170" s="130"/>
      <c r="H170" s="130"/>
      <c r="I170" s="130"/>
      <c r="J170" s="130"/>
      <c r="K170" s="229" t="str">
        <f t="shared" si="1"/>
        <v/>
      </c>
      <c r="L170" s="229"/>
      <c r="M170" s="229"/>
      <c r="N170" s="229"/>
    </row>
    <row r="171" spans="2:14" s="63" customFormat="1" ht="15" customHeight="1" x14ac:dyDescent="0.3">
      <c r="B171" s="88"/>
      <c r="C171" s="88"/>
      <c r="D171" s="88"/>
      <c r="E171" s="88"/>
      <c r="F171" s="88"/>
      <c r="G171" s="88"/>
      <c r="H171" s="88"/>
      <c r="I171" s="88"/>
      <c r="J171" s="83" t="s">
        <v>253</v>
      </c>
      <c r="K171" s="235">
        <f>SUM(K161:M170)</f>
        <v>0</v>
      </c>
      <c r="L171" s="236"/>
      <c r="M171" s="236"/>
      <c r="N171" s="237"/>
    </row>
    <row r="172" spans="2:14" s="64" customFormat="1" ht="15" customHeight="1" x14ac:dyDescent="0.3">
      <c r="B172" s="99" t="s">
        <v>254</v>
      </c>
      <c r="C172" s="99"/>
      <c r="D172" s="99"/>
      <c r="E172" s="99"/>
      <c r="F172" s="99"/>
      <c r="G172" s="99"/>
      <c r="H172" s="99"/>
      <c r="I172" s="99"/>
      <c r="J172" s="99"/>
      <c r="K172" s="99"/>
      <c r="L172" s="99"/>
      <c r="M172" s="228" t="s">
        <v>186</v>
      </c>
      <c r="N172" s="228"/>
    </row>
    <row r="173" spans="2:14" s="63" customFormat="1" ht="15" customHeight="1" x14ac:dyDescent="0.25">
      <c r="B173" s="185"/>
      <c r="C173" s="185"/>
      <c r="D173" s="135" t="str">
        <f>IFERROR(INDEX(Expense1,MATCH($B173,Expenses,0)),"")</f>
        <v/>
      </c>
      <c r="E173" s="130"/>
      <c r="F173" s="135" t="str">
        <f>IFERROR(INDEX(Expense2,MATCH($B173,Expenses,0)),"")</f>
        <v/>
      </c>
      <c r="G173" s="130"/>
      <c r="H173" s="223" t="str">
        <f>IFERROR(INDEX(Expense3,MATCH($B173,Expenses,0)),"")</f>
        <v/>
      </c>
      <c r="I173" s="223"/>
      <c r="J173" s="130"/>
      <c r="K173" s="223" t="str">
        <f>IFERROR(IF(INDEX(Expense4,MATCH($B173,Expenses,0))=0,"",INDEX(Expense4,MATCH($B173,Expenses,0))),"")</f>
        <v/>
      </c>
      <c r="L173" s="223"/>
      <c r="M173" s="227" t="str">
        <f>IFERROR(IF(B173="","",E173*IF(AND(H173=" ",K173=" "),INDEX(expD,MATCH(B173,Expenses,0)),G173)*IF(K173=" ",IF(H173=" ",1,INDEX(expD,MATCH(B173,Expenses,0))),J173)),"")</f>
        <v/>
      </c>
      <c r="N173" s="227"/>
    </row>
    <row r="174" spans="2:14" s="63" customFormat="1" ht="15" customHeight="1" x14ac:dyDescent="0.25">
      <c r="B174" s="185"/>
      <c r="C174" s="185"/>
      <c r="D174" s="135" t="str">
        <f>IFERROR(INDEX(Expense1,MATCH($B174,Expenses,0)),"")</f>
        <v/>
      </c>
      <c r="E174" s="130"/>
      <c r="F174" s="135" t="str">
        <f>IFERROR(INDEX(Expense2,MATCH($B174,Expenses,0)),"")</f>
        <v/>
      </c>
      <c r="G174" s="130"/>
      <c r="H174" s="223" t="str">
        <f>IFERROR(INDEX(Expense3,MATCH($B174,Expenses,0)),"")</f>
        <v/>
      </c>
      <c r="I174" s="223"/>
      <c r="J174" s="130"/>
      <c r="K174" s="223" t="str">
        <f>IFERROR(IF(INDEX(Expense4,MATCH($B174,Expenses,0))=0,"",INDEX(Expense4,MATCH($B174,Expenses,0))),"")</f>
        <v/>
      </c>
      <c r="L174" s="223"/>
      <c r="M174" s="227" t="str">
        <f>IFERROR(IF(B174="","",E174*IF(AND(H174=" ",K174=" "),INDEX(expD,MATCH(B174,Expenses,0)),G174)*IF(K174=" ",IF(H174=" ",1,INDEX(expD,MATCH(B174,Expenses,0))),J174)),"")</f>
        <v/>
      </c>
      <c r="N174" s="227"/>
    </row>
    <row r="175" spans="2:14" s="63" customFormat="1" ht="15" customHeight="1" x14ac:dyDescent="0.25">
      <c r="B175" s="185"/>
      <c r="C175" s="185"/>
      <c r="D175" s="135" t="str">
        <f>IFERROR(INDEX(Expense1,MATCH($B175,Expenses,0)),"")</f>
        <v/>
      </c>
      <c r="E175" s="130"/>
      <c r="F175" s="135" t="str">
        <f>IFERROR(INDEX(Expense2,MATCH($B175,Expenses,0)),"")</f>
        <v/>
      </c>
      <c r="G175" s="130"/>
      <c r="H175" s="223" t="str">
        <f>IFERROR(INDEX(Expense3,MATCH($B175,Expenses,0)),"")</f>
        <v/>
      </c>
      <c r="I175" s="223"/>
      <c r="J175" s="130"/>
      <c r="K175" s="223" t="str">
        <f>IFERROR(IF(INDEX(Expense4,MATCH($B175,Expenses,0))=0,"",INDEX(Expense4,MATCH($B175,Expenses,0))),"")</f>
        <v/>
      </c>
      <c r="L175" s="223"/>
      <c r="M175" s="227" t="str">
        <f>IFERROR(IF(B175="","",E175*IF(AND(H175=" ",K175=" "),INDEX(expD,MATCH(B175,Expenses,0)),G175)*IF(K175=" ",IF(H175=" ",1,INDEX(expD,MATCH(B175,Expenses,0))),J175)),"")</f>
        <v/>
      </c>
      <c r="N175" s="227"/>
    </row>
    <row r="176" spans="2:14" s="63" customFormat="1" ht="15" customHeight="1" x14ac:dyDescent="0.25">
      <c r="B176" s="185"/>
      <c r="C176" s="185"/>
      <c r="D176" s="135" t="str">
        <f>IFERROR(INDEX(Expense1,MATCH($B176,Expenses,0)),"")</f>
        <v/>
      </c>
      <c r="E176" s="130"/>
      <c r="F176" s="135" t="str">
        <f>IFERROR(INDEX(Expense2,MATCH($B176,Expenses,0)),"")</f>
        <v/>
      </c>
      <c r="G176" s="130"/>
      <c r="H176" s="223" t="str">
        <f>IFERROR(INDEX(Expense3,MATCH($B176,Expenses,0)),"")</f>
        <v/>
      </c>
      <c r="I176" s="223"/>
      <c r="J176" s="130"/>
      <c r="K176" s="223" t="str">
        <f>IFERROR(IF(INDEX(Expense4,MATCH($B176,Expenses,0))=0,"",INDEX(Expense4,MATCH($B176,Expenses,0))),"")</f>
        <v/>
      </c>
      <c r="L176" s="223"/>
      <c r="M176" s="227" t="str">
        <f>IFERROR(IF(B176="","",E176*IF(AND(H176=" ",K176=" "),INDEX(expD,MATCH(B176,Expenses,0)),G176)*IF(K176=" ",IF(H176=" ",1,INDEX(expD,MATCH(B176,Expenses,0))),J176)),"")</f>
        <v/>
      </c>
      <c r="N176" s="227"/>
    </row>
    <row r="177" spans="1:15" s="63" customFormat="1" ht="15" customHeight="1" x14ac:dyDescent="0.25">
      <c r="B177" s="185"/>
      <c r="C177" s="185"/>
      <c r="D177" s="135" t="str">
        <f>IFERROR(INDEX(Expense1,MATCH($B177,Expenses,0)),"")</f>
        <v/>
      </c>
      <c r="E177" s="130"/>
      <c r="F177" s="135" t="str">
        <f>IFERROR(INDEX(Expense2,MATCH($B177,Expenses,0)),"")</f>
        <v/>
      </c>
      <c r="G177" s="130"/>
      <c r="H177" s="223" t="str">
        <f>IFERROR(INDEX(Expense3,MATCH($B177,Expenses,0)),"")</f>
        <v/>
      </c>
      <c r="I177" s="223"/>
      <c r="J177" s="130"/>
      <c r="K177" s="223" t="str">
        <f>IFERROR(IF(INDEX(Expense4,MATCH($B177,Expenses,0))=0,"",INDEX(Expense4,MATCH($B177,Expenses,0))),"")</f>
        <v/>
      </c>
      <c r="L177" s="223"/>
      <c r="M177" s="227" t="str">
        <f>IFERROR(IF(B177="","",E177*IF(AND(H177=" ",K177=" "),INDEX(expD,MATCH(B177,Expenses,0)),G177)*IF(K177=" ",IF(H177=" ",1,INDEX(expD,MATCH(B177,Expenses,0))),J177)),"")</f>
        <v/>
      </c>
      <c r="N177" s="227"/>
    </row>
    <row r="178" spans="1:15" s="63" customFormat="1" ht="15" customHeight="1" x14ac:dyDescent="0.25">
      <c r="B178" s="185"/>
      <c r="C178" s="185"/>
      <c r="D178" s="135" t="str">
        <f>IFERROR(INDEX(Expense1,MATCH($B178,Expenses,0)),"")</f>
        <v/>
      </c>
      <c r="E178" s="130"/>
      <c r="F178" s="135" t="str">
        <f>IFERROR(INDEX(Expense2,MATCH($B178,Expenses,0)),"")</f>
        <v/>
      </c>
      <c r="G178" s="130"/>
      <c r="H178" s="223" t="str">
        <f>IFERROR(INDEX(Expense3,MATCH($B178,Expenses,0)),"")</f>
        <v/>
      </c>
      <c r="I178" s="223"/>
      <c r="J178" s="130"/>
      <c r="K178" s="223" t="str">
        <f>IFERROR(IF(INDEX(Expense4,MATCH($B178,Expenses,0))=0,"",INDEX(Expense4,MATCH($B178,Expenses,0))),"")</f>
        <v/>
      </c>
      <c r="L178" s="223"/>
      <c r="M178" s="227" t="str">
        <f>IFERROR(IF(B178="","",E178*IF(AND(H178=" ",K178=" "),INDEX(expD,MATCH(B178,Expenses,0)),G178)*IF(K178=" ",IF(H178=" ",1,INDEX(expD,MATCH(B178,Expenses,0))),J178)),"")</f>
        <v/>
      </c>
      <c r="N178" s="227"/>
    </row>
    <row r="179" spans="1:15" s="63" customFormat="1" ht="15" customHeight="1" x14ac:dyDescent="0.25">
      <c r="B179" s="185"/>
      <c r="C179" s="185"/>
      <c r="D179" s="135" t="str">
        <f>IFERROR(INDEX(Expense1,MATCH($B179,Expenses,0)),"")</f>
        <v/>
      </c>
      <c r="E179" s="130"/>
      <c r="F179" s="135" t="str">
        <f>IFERROR(INDEX(Expense2,MATCH($B179,Expenses,0)),"")</f>
        <v/>
      </c>
      <c r="G179" s="130"/>
      <c r="H179" s="223" t="str">
        <f>IFERROR(INDEX(Expense3,MATCH($B179,Expenses,0)),"")</f>
        <v/>
      </c>
      <c r="I179" s="223"/>
      <c r="J179" s="130"/>
      <c r="K179" s="223" t="str">
        <f>IFERROR(IF(INDEX(Expense4,MATCH($B179,Expenses,0))=0,"",INDEX(Expense4,MATCH($B179,Expenses,0))),"")</f>
        <v/>
      </c>
      <c r="L179" s="223"/>
      <c r="M179" s="227" t="str">
        <f>IFERROR(IF(B179="","",E179*IF(AND(H179=" ",K179=" "),INDEX(expD,MATCH(B179,Expenses,0)),G179)*IF(K179=" ",IF(H179=" ",1,INDEX(expD,MATCH(B179,Expenses,0))),J179)),"")</f>
        <v/>
      </c>
      <c r="N179" s="227"/>
    </row>
    <row r="180" spans="1:15" s="63" customFormat="1" ht="15" customHeight="1" x14ac:dyDescent="0.25">
      <c r="B180" s="185"/>
      <c r="C180" s="185"/>
      <c r="D180" s="135" t="str">
        <f>IFERROR(INDEX(Expense1,MATCH($B180,Expenses,0)),"")</f>
        <v/>
      </c>
      <c r="E180" s="130"/>
      <c r="F180" s="135" t="str">
        <f>IFERROR(INDEX(Expense2,MATCH($B180,Expenses,0)),"")</f>
        <v/>
      </c>
      <c r="G180" s="130"/>
      <c r="H180" s="223" t="str">
        <f>IFERROR(INDEX(Expense3,MATCH($B180,Expenses,0)),"")</f>
        <v/>
      </c>
      <c r="I180" s="223"/>
      <c r="J180" s="130"/>
      <c r="K180" s="223" t="str">
        <f>IFERROR(IF(INDEX(Expense4,MATCH($B180,Expenses,0))=0,"",INDEX(Expense4,MATCH($B180,Expenses,0))),"")</f>
        <v/>
      </c>
      <c r="L180" s="223"/>
      <c r="M180" s="227" t="str">
        <f>IFERROR(IF(B180="","",E180*IF(AND(H180=" ",K180=" "),INDEX(expD,MATCH(B180,Expenses,0)),G180)*IF(K180=" ",IF(H180=" ",1,INDEX(expD,MATCH(B180,Expenses,0))),J180)),"")</f>
        <v/>
      </c>
      <c r="N180" s="227"/>
    </row>
    <row r="181" spans="1:15" s="63" customFormat="1" ht="15" customHeight="1" x14ac:dyDescent="0.3">
      <c r="B181" s="232" t="s">
        <v>256</v>
      </c>
      <c r="C181" s="232"/>
      <c r="D181" s="232"/>
      <c r="E181" s="232"/>
      <c r="F181" s="232"/>
      <c r="G181" s="232"/>
      <c r="H181" s="232"/>
      <c r="I181" s="232"/>
      <c r="J181" s="232"/>
      <c r="K181" s="232"/>
      <c r="L181" s="232"/>
      <c r="M181" s="233">
        <f>SUM(M173:N180)</f>
        <v>0</v>
      </c>
      <c r="N181" s="234"/>
    </row>
    <row r="182" spans="1:15" s="63" customFormat="1" ht="22.5" customHeight="1" x14ac:dyDescent="0.25">
      <c r="B182" s="231" t="s">
        <v>257</v>
      </c>
      <c r="C182" s="231"/>
      <c r="D182" s="231"/>
      <c r="E182" s="231"/>
      <c r="F182" s="231"/>
      <c r="G182" s="231"/>
      <c r="H182" s="231"/>
      <c r="I182" s="231"/>
      <c r="J182" s="231"/>
      <c r="K182" s="231"/>
      <c r="L182" s="230">
        <f>SUM(K171,M181)</f>
        <v>0</v>
      </c>
      <c r="M182" s="230"/>
      <c r="N182" s="230"/>
    </row>
    <row r="183" spans="1:15" ht="31.5" customHeight="1" x14ac:dyDescent="0.3">
      <c r="A183" s="62"/>
      <c r="B183" s="201" t="s">
        <v>320</v>
      </c>
      <c r="C183" s="201"/>
      <c r="D183" s="201"/>
      <c r="E183" s="201"/>
      <c r="F183" s="201"/>
      <c r="G183" s="201"/>
      <c r="H183" s="201"/>
      <c r="I183" s="201"/>
      <c r="J183" s="201"/>
      <c r="K183" s="201"/>
      <c r="L183" s="201"/>
      <c r="M183" s="201"/>
      <c r="N183" s="59"/>
      <c r="O183" s="59"/>
    </row>
    <row r="184" spans="1:15" ht="15" customHeight="1" x14ac:dyDescent="0.25">
      <c r="A184" s="62"/>
      <c r="B184" s="199"/>
      <c r="C184" s="199"/>
      <c r="D184" s="199"/>
      <c r="E184" s="199"/>
      <c r="F184" s="199"/>
      <c r="G184" s="199"/>
      <c r="H184" s="199"/>
      <c r="I184" s="199"/>
      <c r="J184" s="199"/>
      <c r="K184" s="199"/>
      <c r="L184" s="199"/>
      <c r="M184" s="199"/>
      <c r="N184" s="125"/>
      <c r="O184" s="125"/>
    </row>
    <row r="185" spans="1:15" ht="15" customHeight="1" x14ac:dyDescent="0.25">
      <c r="A185" s="62"/>
      <c r="B185" s="199"/>
      <c r="C185" s="199"/>
      <c r="D185" s="199"/>
      <c r="E185" s="199"/>
      <c r="F185" s="199"/>
      <c r="G185" s="199"/>
      <c r="H185" s="199"/>
      <c r="I185" s="199"/>
      <c r="J185" s="199"/>
      <c r="K185" s="199"/>
      <c r="L185" s="199"/>
      <c r="M185" s="199"/>
      <c r="N185" s="125"/>
      <c r="O185" s="125"/>
    </row>
    <row r="186" spans="1:15" ht="15" customHeight="1" x14ac:dyDescent="0.25">
      <c r="A186" s="62"/>
      <c r="B186" s="199"/>
      <c r="C186" s="199"/>
      <c r="D186" s="199"/>
      <c r="E186" s="199"/>
      <c r="F186" s="199"/>
      <c r="G186" s="199"/>
      <c r="H186" s="199"/>
      <c r="I186" s="199"/>
      <c r="J186" s="199"/>
      <c r="K186" s="199"/>
      <c r="L186" s="199"/>
      <c r="M186" s="199"/>
      <c r="N186" s="125"/>
      <c r="O186" s="125"/>
    </row>
    <row r="187" spans="1:15" ht="15" customHeight="1" x14ac:dyDescent="0.25">
      <c r="A187" s="62"/>
      <c r="B187" s="199"/>
      <c r="C187" s="199"/>
      <c r="D187" s="199"/>
      <c r="E187" s="199"/>
      <c r="F187" s="199"/>
      <c r="G187" s="199"/>
      <c r="H187" s="199"/>
      <c r="I187" s="199"/>
      <c r="J187" s="199"/>
      <c r="K187" s="199"/>
      <c r="L187" s="199"/>
      <c r="M187" s="199"/>
      <c r="N187" s="125"/>
      <c r="O187" s="125"/>
    </row>
    <row r="188" spans="1:15" ht="15" customHeight="1" thickBot="1" x14ac:dyDescent="0.3">
      <c r="A188" s="62"/>
    </row>
    <row r="189" spans="1:15" ht="22.5" customHeight="1" x14ac:dyDescent="0.25">
      <c r="A189" s="4"/>
      <c r="B189" s="90" t="s">
        <v>307</v>
      </c>
      <c r="C189" s="91"/>
      <c r="D189" s="91"/>
      <c r="E189" s="91"/>
      <c r="F189" s="91"/>
      <c r="G189" s="91"/>
      <c r="H189" s="91"/>
      <c r="I189" s="91"/>
      <c r="J189" s="91"/>
      <c r="K189" s="91"/>
      <c r="L189" s="91"/>
      <c r="M189" s="91"/>
      <c r="N189" s="91"/>
    </row>
    <row r="190" spans="1:15" ht="15" customHeight="1" x14ac:dyDescent="0.25">
      <c r="A190" s="62"/>
      <c r="B190" s="201" t="s">
        <v>152</v>
      </c>
      <c r="C190" s="201"/>
      <c r="D190" s="201"/>
      <c r="E190" s="201"/>
      <c r="F190" s="201"/>
      <c r="G190" s="201"/>
      <c r="H190" s="201"/>
      <c r="I190" s="201"/>
      <c r="J190" s="201"/>
      <c r="K190" s="201"/>
      <c r="L190" s="201"/>
      <c r="M190" s="201"/>
      <c r="N190" s="89"/>
      <c r="O190" s="89"/>
    </row>
    <row r="191" spans="1:15" ht="15" customHeight="1" x14ac:dyDescent="0.25">
      <c r="A191" s="62"/>
      <c r="B191" s="201"/>
      <c r="C191" s="201"/>
      <c r="D191" s="201"/>
      <c r="E191" s="201"/>
      <c r="F191" s="201"/>
      <c r="G191" s="201"/>
      <c r="H191" s="201"/>
      <c r="I191" s="201"/>
      <c r="J191" s="201"/>
      <c r="K191" s="201"/>
      <c r="L191" s="201"/>
      <c r="M191" s="201"/>
      <c r="N191" s="89"/>
      <c r="O191" s="89"/>
    </row>
    <row r="192" spans="1:15" ht="15" customHeight="1" x14ac:dyDescent="0.25">
      <c r="A192" s="62"/>
      <c r="B192" s="201"/>
      <c r="C192" s="201"/>
      <c r="D192" s="201"/>
      <c r="E192" s="201"/>
      <c r="F192" s="201"/>
      <c r="G192" s="201"/>
      <c r="H192" s="201"/>
      <c r="I192" s="201"/>
      <c r="J192" s="201"/>
      <c r="K192" s="201"/>
      <c r="L192" s="201"/>
      <c r="M192" s="201"/>
      <c r="N192" s="89"/>
      <c r="O192" s="89"/>
    </row>
    <row r="193" spans="1:15" ht="12.75" customHeight="1" x14ac:dyDescent="0.25">
      <c r="A193" s="62"/>
      <c r="B193" s="238" t="s">
        <v>308</v>
      </c>
      <c r="C193" s="238"/>
      <c r="D193" s="238"/>
      <c r="E193" s="238"/>
      <c r="F193" s="238"/>
      <c r="G193" s="238"/>
      <c r="H193" s="238"/>
      <c r="I193" s="238"/>
      <c r="J193" s="238"/>
      <c r="K193" s="238"/>
      <c r="L193" s="238"/>
      <c r="M193" s="238"/>
      <c r="N193" s="5"/>
      <c r="O193" s="5"/>
    </row>
    <row r="194" spans="1:15" ht="15" customHeight="1" x14ac:dyDescent="0.25">
      <c r="A194" s="62"/>
      <c r="B194" s="58" t="s">
        <v>225</v>
      </c>
      <c r="C194" s="5"/>
      <c r="D194" s="5"/>
      <c r="E194" s="5"/>
      <c r="F194" s="5"/>
      <c r="G194" s="5"/>
      <c r="H194" s="5"/>
      <c r="I194" s="5"/>
      <c r="J194" s="5"/>
      <c r="K194" s="5"/>
      <c r="L194" s="5"/>
      <c r="M194" s="5"/>
      <c r="N194" s="5"/>
      <c r="O194" s="5"/>
    </row>
    <row r="195" spans="1:15" ht="15" customHeight="1" x14ac:dyDescent="0.25">
      <c r="A195" s="62"/>
      <c r="C195" s="86"/>
      <c r="D195" s="86"/>
      <c r="E195" s="86"/>
      <c r="F195" s="86"/>
      <c r="G195" s="86"/>
      <c r="H195" s="86"/>
      <c r="I195" s="86"/>
      <c r="J195" s="86"/>
      <c r="K195" s="86"/>
      <c r="L195" s="86"/>
      <c r="M195" s="86"/>
      <c r="N195" s="86"/>
      <c r="O195" s="86"/>
    </row>
    <row r="196" spans="1:15" ht="15" customHeight="1" x14ac:dyDescent="0.25">
      <c r="A196" s="62"/>
      <c r="B196" s="87" t="s">
        <v>149</v>
      </c>
      <c r="C196" s="86"/>
      <c r="D196" s="86"/>
      <c r="E196" s="86"/>
      <c r="F196" s="86"/>
      <c r="G196" s="86"/>
      <c r="H196" s="86"/>
      <c r="I196" s="86"/>
      <c r="J196" s="86"/>
      <c r="K196" s="86"/>
      <c r="L196" s="86"/>
      <c r="M196" s="86"/>
      <c r="N196" s="48"/>
      <c r="O196" s="48"/>
    </row>
    <row r="197" spans="1:15" ht="15" customHeight="1" x14ac:dyDescent="0.25">
      <c r="A197" s="62"/>
      <c r="B197" s="199"/>
      <c r="C197" s="199"/>
      <c r="D197" s="199"/>
      <c r="E197" s="199"/>
      <c r="F197" s="199"/>
      <c r="G197" s="199"/>
      <c r="H197" s="199"/>
      <c r="I197" s="199"/>
      <c r="J197" s="199"/>
      <c r="K197" s="199"/>
      <c r="L197" s="199"/>
      <c r="M197" s="199"/>
      <c r="N197" s="126"/>
      <c r="O197" s="126"/>
    </row>
    <row r="198" spans="1:15" ht="15" customHeight="1" x14ac:dyDescent="0.25">
      <c r="A198" s="62"/>
      <c r="B198" s="199"/>
      <c r="C198" s="199"/>
      <c r="D198" s="199"/>
      <c r="E198" s="199"/>
      <c r="F198" s="199"/>
      <c r="G198" s="199"/>
      <c r="H198" s="199"/>
      <c r="I198" s="199"/>
      <c r="J198" s="199"/>
      <c r="K198" s="199"/>
      <c r="L198" s="199"/>
      <c r="M198" s="199"/>
      <c r="N198" s="126"/>
      <c r="O198" s="126"/>
    </row>
    <row r="199" spans="1:15" ht="15" customHeight="1" x14ac:dyDescent="0.25">
      <c r="A199" s="62"/>
      <c r="B199" s="199"/>
      <c r="C199" s="199"/>
      <c r="D199" s="199"/>
      <c r="E199" s="199"/>
      <c r="F199" s="199"/>
      <c r="G199" s="199"/>
      <c r="H199" s="199"/>
      <c r="I199" s="199"/>
      <c r="J199" s="199"/>
      <c r="K199" s="199"/>
      <c r="L199" s="199"/>
      <c r="M199" s="199"/>
      <c r="N199" s="126"/>
      <c r="O199" s="126"/>
    </row>
    <row r="200" spans="1:15" ht="15" customHeight="1" x14ac:dyDescent="0.25">
      <c r="A200" s="62"/>
      <c r="B200" s="199"/>
      <c r="C200" s="199"/>
      <c r="D200" s="199"/>
      <c r="E200" s="199"/>
      <c r="F200" s="199"/>
      <c r="G200" s="199"/>
      <c r="H200" s="199"/>
      <c r="I200" s="199"/>
      <c r="J200" s="199"/>
      <c r="K200" s="199"/>
      <c r="L200" s="199"/>
      <c r="M200" s="199"/>
      <c r="N200" s="126"/>
      <c r="O200" s="126"/>
    </row>
    <row r="201" spans="1:15" ht="15" customHeight="1" x14ac:dyDescent="0.25">
      <c r="A201" s="62"/>
      <c r="B201" s="199"/>
      <c r="C201" s="199"/>
      <c r="D201" s="199"/>
      <c r="E201" s="199"/>
      <c r="F201" s="199"/>
      <c r="G201" s="199"/>
      <c r="H201" s="199"/>
      <c r="I201" s="199"/>
      <c r="J201" s="199"/>
      <c r="K201" s="199"/>
      <c r="L201" s="199"/>
      <c r="M201" s="199"/>
      <c r="N201" s="126"/>
      <c r="O201" s="126"/>
    </row>
    <row r="202" spans="1:15" ht="15" customHeight="1" x14ac:dyDescent="0.25">
      <c r="A202" s="62"/>
      <c r="B202" s="199"/>
      <c r="C202" s="199"/>
      <c r="D202" s="199"/>
      <c r="E202" s="199"/>
      <c r="F202" s="199"/>
      <c r="G202" s="199"/>
      <c r="H202" s="199"/>
      <c r="I202" s="199"/>
      <c r="J202" s="199"/>
      <c r="K202" s="199"/>
      <c r="L202" s="199"/>
      <c r="M202" s="199"/>
      <c r="N202" s="126"/>
      <c r="O202" s="126"/>
    </row>
    <row r="203" spans="1:15" ht="15" customHeight="1" x14ac:dyDescent="0.25">
      <c r="A203" s="62"/>
      <c r="B203" s="199"/>
      <c r="C203" s="199"/>
      <c r="D203" s="199"/>
      <c r="E203" s="199"/>
      <c r="F203" s="199"/>
      <c r="G203" s="199"/>
      <c r="H203" s="199"/>
      <c r="I203" s="199"/>
      <c r="J203" s="199"/>
      <c r="K203" s="199"/>
      <c r="L203" s="199"/>
      <c r="M203" s="199"/>
      <c r="N203" s="126"/>
      <c r="O203" s="126"/>
    </row>
    <row r="204" spans="1:15" ht="15" customHeight="1" x14ac:dyDescent="0.25">
      <c r="A204" s="62"/>
      <c r="B204" s="199"/>
      <c r="C204" s="199"/>
      <c r="D204" s="199"/>
      <c r="E204" s="199"/>
      <c r="F204" s="199"/>
      <c r="G204" s="199"/>
      <c r="H204" s="199"/>
      <c r="I204" s="199"/>
      <c r="J204" s="199"/>
      <c r="K204" s="199"/>
      <c r="L204" s="199"/>
      <c r="M204" s="199"/>
      <c r="N204" s="126"/>
      <c r="O204" s="126"/>
    </row>
    <row r="205" spans="1:15" ht="15" customHeight="1" x14ac:dyDescent="0.25">
      <c r="A205" s="62"/>
      <c r="B205" s="199"/>
      <c r="C205" s="199"/>
      <c r="D205" s="199"/>
      <c r="E205" s="199"/>
      <c r="F205" s="199"/>
      <c r="G205" s="199"/>
      <c r="H205" s="199"/>
      <c r="I205" s="199"/>
      <c r="J205" s="199"/>
      <c r="K205" s="199"/>
      <c r="L205" s="199"/>
      <c r="M205" s="199"/>
      <c r="N205" s="126"/>
      <c r="O205" s="126"/>
    </row>
    <row r="206" spans="1:15" ht="15" customHeight="1" x14ac:dyDescent="0.25">
      <c r="A206" s="62"/>
      <c r="B206" s="199"/>
      <c r="C206" s="199"/>
      <c r="D206" s="199"/>
      <c r="E206" s="199"/>
      <c r="F206" s="199"/>
      <c r="G206" s="199"/>
      <c r="H206" s="199"/>
      <c r="I206" s="199"/>
      <c r="J206" s="199"/>
      <c r="K206" s="199"/>
      <c r="L206" s="199"/>
      <c r="M206" s="199"/>
      <c r="N206" s="126"/>
      <c r="O206" s="126"/>
    </row>
    <row r="207" spans="1:15" ht="15" customHeight="1" x14ac:dyDescent="0.25">
      <c r="A207" s="62"/>
      <c r="B207" s="199"/>
      <c r="C207" s="199"/>
      <c r="D207" s="199"/>
      <c r="E207" s="199"/>
      <c r="F207" s="199"/>
      <c r="G207" s="199"/>
      <c r="H207" s="199"/>
      <c r="I207" s="199"/>
      <c r="J207" s="199"/>
      <c r="K207" s="199"/>
      <c r="L207" s="199"/>
      <c r="M207" s="199"/>
      <c r="N207" s="126"/>
      <c r="O207" s="126"/>
    </row>
    <row r="208" spans="1:15" ht="15" customHeight="1" x14ac:dyDescent="0.25">
      <c r="A208" s="62"/>
      <c r="B208" s="199"/>
      <c r="C208" s="199"/>
      <c r="D208" s="199"/>
      <c r="E208" s="199"/>
      <c r="F208" s="199"/>
      <c r="G208" s="199"/>
      <c r="H208" s="199"/>
      <c r="I208" s="199"/>
      <c r="J208" s="199"/>
      <c r="K208" s="199"/>
      <c r="L208" s="199"/>
      <c r="M208" s="199"/>
      <c r="N208" s="126"/>
      <c r="O208" s="126"/>
    </row>
    <row r="209" spans="1:15" ht="15" customHeight="1" x14ac:dyDescent="0.25">
      <c r="A209" s="62"/>
      <c r="B209" s="199"/>
      <c r="C209" s="199"/>
      <c r="D209" s="199"/>
      <c r="E209" s="199"/>
      <c r="F209" s="199"/>
      <c r="G209" s="199"/>
      <c r="H209" s="199"/>
      <c r="I209" s="199"/>
      <c r="J209" s="199"/>
      <c r="K209" s="199"/>
      <c r="L209" s="199"/>
      <c r="M209" s="199"/>
      <c r="N209" s="126"/>
      <c r="O209" s="126"/>
    </row>
    <row r="210" spans="1:15" ht="15" customHeight="1" x14ac:dyDescent="0.25">
      <c r="A210" s="62"/>
      <c r="B210" s="199"/>
      <c r="C210" s="199"/>
      <c r="D210" s="199"/>
      <c r="E210" s="199"/>
      <c r="F210" s="199"/>
      <c r="G210" s="199"/>
      <c r="H210" s="199"/>
      <c r="I210" s="199"/>
      <c r="J210" s="199"/>
      <c r="K210" s="199"/>
      <c r="L210" s="199"/>
      <c r="M210" s="199"/>
      <c r="N210" s="126"/>
      <c r="O210" s="126"/>
    </row>
    <row r="211" spans="1:15" ht="15" customHeight="1" x14ac:dyDescent="0.25">
      <c r="A211" s="62"/>
      <c r="B211" s="199"/>
      <c r="C211" s="199"/>
      <c r="D211" s="199"/>
      <c r="E211" s="199"/>
      <c r="F211" s="199"/>
      <c r="G211" s="199"/>
      <c r="H211" s="199"/>
      <c r="I211" s="199"/>
      <c r="J211" s="199"/>
      <c r="K211" s="199"/>
      <c r="L211" s="199"/>
      <c r="M211" s="199"/>
      <c r="N211" s="126"/>
      <c r="O211" s="126"/>
    </row>
    <row r="212" spans="1:15" ht="15" customHeight="1" x14ac:dyDescent="0.25">
      <c r="A212" s="62"/>
      <c r="B212" s="199"/>
      <c r="C212" s="199"/>
      <c r="D212" s="199"/>
      <c r="E212" s="199"/>
      <c r="F212" s="199"/>
      <c r="G212" s="199"/>
      <c r="H212" s="199"/>
      <c r="I212" s="199"/>
      <c r="J212" s="199"/>
      <c r="K212" s="199"/>
      <c r="L212" s="199"/>
      <c r="M212" s="199"/>
      <c r="N212" s="126"/>
      <c r="O212" s="126"/>
    </row>
    <row r="213" spans="1:15" ht="15" customHeight="1" x14ac:dyDescent="0.25">
      <c r="A213" s="62"/>
      <c r="B213" s="199"/>
      <c r="C213" s="199"/>
      <c r="D213" s="199"/>
      <c r="E213" s="199"/>
      <c r="F213" s="199"/>
      <c r="G213" s="199"/>
      <c r="H213" s="199"/>
      <c r="I213" s="199"/>
      <c r="J213" s="199"/>
      <c r="K213" s="199"/>
      <c r="L213" s="199"/>
      <c r="M213" s="199"/>
      <c r="N213" s="126"/>
      <c r="O213" s="126"/>
    </row>
    <row r="214" spans="1:15" ht="15" customHeight="1" x14ac:dyDescent="0.25">
      <c r="A214" s="62"/>
      <c r="B214" s="199"/>
      <c r="C214" s="199"/>
      <c r="D214" s="199"/>
      <c r="E214" s="199"/>
      <c r="F214" s="199"/>
      <c r="G214" s="199"/>
      <c r="H214" s="199"/>
      <c r="I214" s="199"/>
      <c r="J214" s="199"/>
      <c r="K214" s="199"/>
      <c r="L214" s="199"/>
      <c r="M214" s="199"/>
      <c r="N214" s="126"/>
      <c r="O214" s="126"/>
    </row>
    <row r="215" spans="1:15" ht="15" customHeight="1" x14ac:dyDescent="0.25">
      <c r="A215" s="62"/>
      <c r="B215" s="199"/>
      <c r="C215" s="199"/>
      <c r="D215" s="199"/>
      <c r="E215" s="199"/>
      <c r="F215" s="199"/>
      <c r="G215" s="199"/>
      <c r="H215" s="199"/>
      <c r="I215" s="199"/>
      <c r="J215" s="199"/>
      <c r="K215" s="199"/>
      <c r="L215" s="199"/>
      <c r="M215" s="199"/>
      <c r="N215" s="126"/>
      <c r="O215" s="126"/>
    </row>
    <row r="216" spans="1:15" ht="15" customHeight="1" x14ac:dyDescent="0.25">
      <c r="A216" s="62"/>
      <c r="B216" s="199"/>
      <c r="C216" s="199"/>
      <c r="D216" s="199"/>
      <c r="E216" s="199"/>
      <c r="F216" s="199"/>
      <c r="G216" s="199"/>
      <c r="H216" s="199"/>
      <c r="I216" s="199"/>
      <c r="J216" s="199"/>
      <c r="K216" s="199"/>
      <c r="L216" s="199"/>
      <c r="M216" s="199"/>
      <c r="N216" s="126"/>
      <c r="O216" s="126"/>
    </row>
    <row r="217" spans="1:15" ht="15" customHeight="1" x14ac:dyDescent="0.25">
      <c r="A217" s="62"/>
      <c r="B217" s="199"/>
      <c r="C217" s="199"/>
      <c r="D217" s="199"/>
      <c r="E217" s="199"/>
      <c r="F217" s="199"/>
      <c r="G217" s="199"/>
      <c r="H217" s="199"/>
      <c r="I217" s="199"/>
      <c r="J217" s="199"/>
      <c r="K217" s="199"/>
      <c r="L217" s="199"/>
      <c r="M217" s="199"/>
      <c r="N217" s="126"/>
      <c r="O217" s="126"/>
    </row>
    <row r="218" spans="1:15" ht="15" customHeight="1" x14ac:dyDescent="0.25">
      <c r="A218" s="62"/>
      <c r="B218" s="199"/>
      <c r="C218" s="199"/>
      <c r="D218" s="199"/>
      <c r="E218" s="199"/>
      <c r="F218" s="199"/>
      <c r="G218" s="199"/>
      <c r="H218" s="199"/>
      <c r="I218" s="199"/>
      <c r="J218" s="199"/>
      <c r="K218" s="199"/>
      <c r="L218" s="199"/>
      <c r="M218" s="199"/>
      <c r="N218" s="126"/>
      <c r="O218" s="126"/>
    </row>
    <row r="219" spans="1:15" ht="15" customHeight="1" x14ac:dyDescent="0.25">
      <c r="A219" s="62"/>
      <c r="B219" s="199"/>
      <c r="C219" s="199"/>
      <c r="D219" s="199"/>
      <c r="E219" s="199"/>
      <c r="F219" s="199"/>
      <c r="G219" s="199"/>
      <c r="H219" s="199"/>
      <c r="I219" s="199"/>
      <c r="J219" s="199"/>
      <c r="K219" s="199"/>
      <c r="L219" s="199"/>
      <c r="M219" s="199"/>
      <c r="N219" s="126"/>
      <c r="O219" s="126"/>
    </row>
    <row r="220" spans="1:15" ht="15" customHeight="1" x14ac:dyDescent="0.25">
      <c r="A220" s="62"/>
      <c r="B220" s="199"/>
      <c r="C220" s="199"/>
      <c r="D220" s="199"/>
      <c r="E220" s="199"/>
      <c r="F220" s="199"/>
      <c r="G220" s="199"/>
      <c r="H220" s="199"/>
      <c r="I220" s="199"/>
      <c r="J220" s="199"/>
      <c r="K220" s="199"/>
      <c r="L220" s="199"/>
      <c r="M220" s="199"/>
      <c r="N220" s="126"/>
      <c r="O220" s="126"/>
    </row>
    <row r="221" spans="1:15" ht="15" customHeight="1" x14ac:dyDescent="0.25">
      <c r="A221" s="62"/>
      <c r="B221" s="199"/>
      <c r="C221" s="199"/>
      <c r="D221" s="199"/>
      <c r="E221" s="199"/>
      <c r="F221" s="199"/>
      <c r="G221" s="199"/>
      <c r="H221" s="199"/>
      <c r="I221" s="199"/>
      <c r="J221" s="199"/>
      <c r="K221" s="199"/>
      <c r="L221" s="199"/>
      <c r="M221" s="199"/>
      <c r="N221" s="126"/>
      <c r="O221" s="126"/>
    </row>
    <row r="222" spans="1:15" ht="15" customHeight="1" x14ac:dyDescent="0.25">
      <c r="A222" s="62"/>
      <c r="B222" s="199"/>
      <c r="C222" s="199"/>
      <c r="D222" s="199"/>
      <c r="E222" s="199"/>
      <c r="F222" s="199"/>
      <c r="G222" s="199"/>
      <c r="H222" s="199"/>
      <c r="I222" s="199"/>
      <c r="J222" s="199"/>
      <c r="K222" s="199"/>
      <c r="L222" s="199"/>
      <c r="M222" s="199"/>
      <c r="N222" s="126"/>
      <c r="O222" s="126"/>
    </row>
    <row r="223" spans="1:15" ht="15" customHeight="1" x14ac:dyDescent="0.25">
      <c r="A223" s="62"/>
      <c r="B223" s="199"/>
      <c r="C223" s="199"/>
      <c r="D223" s="199"/>
      <c r="E223" s="199"/>
      <c r="F223" s="199"/>
      <c r="G223" s="199"/>
      <c r="H223" s="199"/>
      <c r="I223" s="199"/>
      <c r="J223" s="199"/>
      <c r="K223" s="199"/>
      <c r="L223" s="199"/>
      <c r="M223" s="199"/>
      <c r="N223" s="126"/>
      <c r="O223" s="126"/>
    </row>
    <row r="224" spans="1:15" ht="15" customHeight="1" x14ac:dyDescent="0.25">
      <c r="A224" s="62"/>
      <c r="B224" s="199"/>
      <c r="C224" s="199"/>
      <c r="D224" s="199"/>
      <c r="E224" s="199"/>
      <c r="F224" s="199"/>
      <c r="G224" s="199"/>
      <c r="H224" s="199"/>
      <c r="I224" s="199"/>
      <c r="J224" s="199"/>
      <c r="K224" s="199"/>
      <c r="L224" s="199"/>
      <c r="M224" s="199"/>
      <c r="N224" s="126"/>
      <c r="O224" s="126"/>
    </row>
    <row r="225" ht="15" customHeight="1" x14ac:dyDescent="0.45"/>
    <row r="226" ht="15" hidden="1" customHeight="1" x14ac:dyDescent="0.45"/>
    <row r="227" ht="15" hidden="1" customHeight="1" x14ac:dyDescent="0.45"/>
    <row r="228" ht="15" hidden="1" customHeight="1" x14ac:dyDescent="0.45"/>
    <row r="229" ht="15" hidden="1" customHeight="1" x14ac:dyDescent="0.45"/>
    <row r="230" ht="15" hidden="1" customHeight="1" x14ac:dyDescent="0.45"/>
  </sheetData>
  <sheetProtection algorithmName="SHA-512" hashValue="yXDm7HRFeAIH6z0mDKSQTAXDXGqgI2dQnFZMrYCHbe4erj2R2kbWTkbD/pJQ2BEsQucCQYlN/6FuH5aaMsxzgA==" saltValue="9vpXU4bTbRbV5Z+8fQIDUw==" spinCount="100000" sheet="1" selectLockedCells="1"/>
  <mergeCells count="178">
    <mergeCell ref="G159:H159"/>
    <mergeCell ref="B193:M193"/>
    <mergeCell ref="B173:C173"/>
    <mergeCell ref="H173:I173"/>
    <mergeCell ref="K173:L173"/>
    <mergeCell ref="M173:N173"/>
    <mergeCell ref="H177:I177"/>
    <mergeCell ref="K177:L177"/>
    <mergeCell ref="M177:N177"/>
    <mergeCell ref="B190:M192"/>
    <mergeCell ref="B184:M187"/>
    <mergeCell ref="M175:N175"/>
    <mergeCell ref="B164:D164"/>
    <mergeCell ref="B159:D160"/>
    <mergeCell ref="K159:N160"/>
    <mergeCell ref="K161:N161"/>
    <mergeCell ref="K162:N162"/>
    <mergeCell ref="K163:N163"/>
    <mergeCell ref="K164:N164"/>
    <mergeCell ref="B175:C175"/>
    <mergeCell ref="B163:D163"/>
    <mergeCell ref="B176:C176"/>
    <mergeCell ref="H176:I176"/>
    <mergeCell ref="K176:L176"/>
    <mergeCell ref="M176:N176"/>
    <mergeCell ref="B177:C177"/>
    <mergeCell ref="K165:N165"/>
    <mergeCell ref="B161:D161"/>
    <mergeCell ref="B162:D162"/>
    <mergeCell ref="B180:C180"/>
    <mergeCell ref="H180:I180"/>
    <mergeCell ref="K180:L180"/>
    <mergeCell ref="M180:N180"/>
    <mergeCell ref="K170:N170"/>
    <mergeCell ref="K171:N171"/>
    <mergeCell ref="H175:I175"/>
    <mergeCell ref="K175:L175"/>
    <mergeCell ref="L182:N182"/>
    <mergeCell ref="B182:K182"/>
    <mergeCell ref="K178:L178"/>
    <mergeCell ref="M178:N178"/>
    <mergeCell ref="B179:C179"/>
    <mergeCell ref="H179:I179"/>
    <mergeCell ref="K179:L179"/>
    <mergeCell ref="M179:N179"/>
    <mergeCell ref="B181:L181"/>
    <mergeCell ref="M181:N181"/>
    <mergeCell ref="S153:U153"/>
    <mergeCell ref="E151:G151"/>
    <mergeCell ref="E152:G152"/>
    <mergeCell ref="E153:G153"/>
    <mergeCell ref="H151:M151"/>
    <mergeCell ref="H152:M152"/>
    <mergeCell ref="H153:M153"/>
    <mergeCell ref="B178:C178"/>
    <mergeCell ref="H178:I178"/>
    <mergeCell ref="B165:D165"/>
    <mergeCell ref="B174:C174"/>
    <mergeCell ref="H174:I174"/>
    <mergeCell ref="K174:L174"/>
    <mergeCell ref="M174:N174"/>
    <mergeCell ref="B166:D166"/>
    <mergeCell ref="B167:D167"/>
    <mergeCell ref="B168:D168"/>
    <mergeCell ref="B169:D169"/>
    <mergeCell ref="B170:D170"/>
    <mergeCell ref="M172:N172"/>
    <mergeCell ref="K166:N166"/>
    <mergeCell ref="K167:N167"/>
    <mergeCell ref="K168:N168"/>
    <mergeCell ref="K169:N169"/>
    <mergeCell ref="S154:U154"/>
    <mergeCell ref="H154:M154"/>
    <mergeCell ref="B156:M156"/>
    <mergeCell ref="B144:D144"/>
    <mergeCell ref="S144:U144"/>
    <mergeCell ref="B145:D145"/>
    <mergeCell ref="S145:U145"/>
    <mergeCell ref="B149:D149"/>
    <mergeCell ref="B62:O62"/>
    <mergeCell ref="S94:T94"/>
    <mergeCell ref="B63:M67"/>
    <mergeCell ref="S149:U149"/>
    <mergeCell ref="B86:M91"/>
    <mergeCell ref="B94:E94"/>
    <mergeCell ref="B95:E95"/>
    <mergeCell ref="B96:E96"/>
    <mergeCell ref="B97:E97"/>
    <mergeCell ref="B98:E98"/>
    <mergeCell ref="B148:D148"/>
    <mergeCell ref="S148:U148"/>
    <mergeCell ref="S151:U151"/>
    <mergeCell ref="B152:D152"/>
    <mergeCell ref="S152:U152"/>
    <mergeCell ref="B153:D153"/>
    <mergeCell ref="S150:U150"/>
    <mergeCell ref="E146:G146"/>
    <mergeCell ref="E147:G147"/>
    <mergeCell ref="E148:G148"/>
    <mergeCell ref="E149:G149"/>
    <mergeCell ref="E150:G150"/>
    <mergeCell ref="H146:M146"/>
    <mergeCell ref="H147:M147"/>
    <mergeCell ref="H148:M148"/>
    <mergeCell ref="H149:M149"/>
    <mergeCell ref="H150:M150"/>
    <mergeCell ref="B29:E30"/>
    <mergeCell ref="G29:M29"/>
    <mergeCell ref="I34:K34"/>
    <mergeCell ref="B34:E34"/>
    <mergeCell ref="G34:H34"/>
    <mergeCell ref="U94:W94"/>
    <mergeCell ref="B146:D146"/>
    <mergeCell ref="S146:U146"/>
    <mergeCell ref="B147:D147"/>
    <mergeCell ref="S147:U147"/>
    <mergeCell ref="B57:M58"/>
    <mergeCell ref="B84:M85"/>
    <mergeCell ref="B110:M111"/>
    <mergeCell ref="B143:M143"/>
    <mergeCell ref="B70:C70"/>
    <mergeCell ref="B102:M102"/>
    <mergeCell ref="B103:M103"/>
    <mergeCell ref="B50:K50"/>
    <mergeCell ref="B51:K51"/>
    <mergeCell ref="B52:K52"/>
    <mergeCell ref="B77:C77"/>
    <mergeCell ref="G77:H77"/>
    <mergeCell ref="B80:C80"/>
    <mergeCell ref="G80:H80"/>
    <mergeCell ref="K7:M7"/>
    <mergeCell ref="I7:J7"/>
    <mergeCell ref="B13:M13"/>
    <mergeCell ref="L2:N5"/>
    <mergeCell ref="B2:K5"/>
    <mergeCell ref="B197:M224"/>
    <mergeCell ref="G98:M98"/>
    <mergeCell ref="G99:M99"/>
    <mergeCell ref="B104:M107"/>
    <mergeCell ref="B113:M119"/>
    <mergeCell ref="B124:M130"/>
    <mergeCell ref="B135:M140"/>
    <mergeCell ref="E144:G144"/>
    <mergeCell ref="E145:G145"/>
    <mergeCell ref="H145:M145"/>
    <mergeCell ref="H144:M144"/>
    <mergeCell ref="B122:M122"/>
    <mergeCell ref="B151:D151"/>
    <mergeCell ref="B154:D154"/>
    <mergeCell ref="I159:J159"/>
    <mergeCell ref="E154:G154"/>
    <mergeCell ref="B183:M183"/>
    <mergeCell ref="B150:D150"/>
    <mergeCell ref="C39:M39"/>
    <mergeCell ref="I18:M18"/>
    <mergeCell ref="I20:M20"/>
    <mergeCell ref="B18:G18"/>
    <mergeCell ref="B20:G20"/>
    <mergeCell ref="B24:E24"/>
    <mergeCell ref="G24:M24"/>
    <mergeCell ref="B10:F10"/>
    <mergeCell ref="G10:I10"/>
    <mergeCell ref="E159:F159"/>
    <mergeCell ref="B26:E26"/>
    <mergeCell ref="G26:J26"/>
    <mergeCell ref="G32:M32"/>
    <mergeCell ref="B32:E32"/>
    <mergeCell ref="B99:E99"/>
    <mergeCell ref="G94:M94"/>
    <mergeCell ref="G95:M95"/>
    <mergeCell ref="G96:M96"/>
    <mergeCell ref="G97:M97"/>
    <mergeCell ref="B36:M36"/>
    <mergeCell ref="B38:M38"/>
    <mergeCell ref="B47:C47"/>
    <mergeCell ref="F47:H47"/>
    <mergeCell ref="B28:E28"/>
    <mergeCell ref="G28:M28"/>
  </mergeCells>
  <phoneticPr fontId="27" type="noConversion"/>
  <dataValidations count="10">
    <dataValidation type="custom" showInputMessage="1" showErrorMessage="1" sqref="N183:O183 M54:N54 M50:N52 M68:N68 N43 M75:N75" xr:uid="{00000000-0002-0000-0100-000000000000}">
      <formula1>"NO "</formula1>
    </dataValidation>
    <dataValidation type="textLength" allowBlank="1" showInputMessage="1" showErrorMessage="1" sqref="B13 B28" xr:uid="{00000000-0002-0000-0100-000001000000}">
      <formula1>6</formula1>
      <formula2>40</formula2>
    </dataValidation>
    <dataValidation type="list" allowBlank="1" showInputMessage="1" showErrorMessage="1" sqref="B173:C180" xr:uid="{00000000-0002-0000-0100-000002000000}">
      <formula1>Expenses</formula1>
    </dataValidation>
    <dataValidation type="whole" errorStyle="warning" allowBlank="1" showInputMessage="1" showErrorMessage="1" errorTitle="Excessive Rate" error="An hourly rate is set too high, refer to this link for BC acceptable Engineering rates." sqref="F161:F170 H161:H170 J161:J170" xr:uid="{00000000-0002-0000-0100-000003000000}">
      <formula1>0</formula1>
      <formula2>300</formula2>
    </dataValidation>
    <dataValidation type="list" allowBlank="1" showInputMessage="1" showErrorMessage="1" sqref="B37 B39 B41 B45 B43 B53 B55 B73" xr:uid="{00000000-0002-0000-0100-000004000000}">
      <formula1>"Yes, No"</formula1>
    </dataValidation>
    <dataValidation type="list" allowBlank="1" showInputMessage="1" showErrorMessage="1" sqref="H145:H155" xr:uid="{00000000-0002-0000-0100-000005000000}">
      <formula1>Roles</formula1>
    </dataValidation>
    <dataValidation type="list" allowBlank="1" showInputMessage="1" showErrorMessage="1" sqref="K155 S145:S154" xr:uid="{00000000-0002-0000-0100-000006000000}">
      <formula1>IndExpertise</formula1>
    </dataValidation>
    <dataValidation type="list" allowBlank="1" showInputMessage="1" showErrorMessage="1" sqref="B10" xr:uid="{00000000-0002-0000-0100-000007000000}">
      <formula1>StudyType</formula1>
    </dataValidation>
    <dataValidation type="list" allowBlank="1" showInputMessage="1" showErrorMessage="1" sqref="G28:M28" xr:uid="{00000000-0002-0000-0100-000008000000}">
      <formula1>SiteType</formula1>
    </dataValidation>
    <dataValidation type="list" errorStyle="information" allowBlank="1" showInputMessage="1" showErrorMessage="1" errorTitle="&quot;Other&quot; ECM warning" error="Other ECM may require extra time for CEM Engineering to review results" sqref="B94:E99 G94:M99" xr:uid="{00000000-0002-0000-0100-000009000000}">
      <formula1>EndUses</formula1>
    </dataValidation>
  </dataValidations>
  <printOptions horizontalCentered="1"/>
  <pageMargins left="0.25" right="0.25" top="0.8" bottom="0.6" header="0.25" footer="0.1"/>
  <pageSetup scale="85" fitToWidth="0" fitToHeight="0" orientation="portrait" r:id="rId1"/>
  <headerFooter scaleWithDoc="0" alignWithMargins="0">
    <oddHeader xml:space="preserve">&amp;L&amp;"Arial Black,Bold"&amp;12&amp;K10A3C8Energy Study Funding Request Form&amp;"Arial,Regular"&amp;10&amp;K000000
&amp;C
&amp;K046A38For Conservation and Energy Management Program Participants&amp;8&amp;K000000
</oddHeader>
    <oddFooter>&amp;CPage &amp;P of &amp;N&amp;R&amp;G</oddFooter>
  </headerFooter>
  <rowBreaks count="4" manualBreakCount="4">
    <brk id="42" min="1" max="13" man="1"/>
    <brk id="91" min="1" max="13" man="1"/>
    <brk id="131" min="1" max="13" man="1"/>
    <brk id="182" min="1" max="1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149" r:id="rId5" name="Group Box 125">
              <controlPr defaultSize="0" autoFill="0" autoPict="0">
                <anchor moveWithCells="1">
                  <from>
                    <xdr:col>10</xdr:col>
                    <xdr:colOff>107950</xdr:colOff>
                    <xdr:row>41</xdr:row>
                    <xdr:rowOff>107950</xdr:rowOff>
                  </from>
                  <to>
                    <xdr:col>13</xdr:col>
                    <xdr:colOff>114300</xdr:colOff>
                    <xdr:row>42</xdr:row>
                    <xdr:rowOff>95250</xdr:rowOff>
                  </to>
                </anchor>
              </controlPr>
            </control>
          </mc:Choice>
        </mc:AlternateContent>
        <mc:AlternateContent xmlns:mc="http://schemas.openxmlformats.org/markup-compatibility/2006">
          <mc:Choice Requires="x14">
            <control shapeId="1903" r:id="rId6" name="Group Box 879">
              <controlPr defaultSize="0" autoFill="0" autoPict="0">
                <anchor moveWithCells="1">
                  <from>
                    <xdr:col>10</xdr:col>
                    <xdr:colOff>57150</xdr:colOff>
                    <xdr:row>48</xdr:row>
                    <xdr:rowOff>0</xdr:rowOff>
                  </from>
                  <to>
                    <xdr:col>13</xdr:col>
                    <xdr:colOff>133350</xdr:colOff>
                    <xdr:row>49</xdr:row>
                    <xdr:rowOff>107950</xdr:rowOff>
                  </to>
                </anchor>
              </controlPr>
            </control>
          </mc:Choice>
        </mc:AlternateContent>
        <mc:AlternateContent xmlns:mc="http://schemas.openxmlformats.org/markup-compatibility/2006">
          <mc:Choice Requires="x14">
            <control shapeId="1951" r:id="rId7" name="Group Box 927">
              <controlPr defaultSize="0" autoFill="0" autoPict="0">
                <anchor moveWithCells="1">
                  <from>
                    <xdr:col>9</xdr:col>
                    <xdr:colOff>260350</xdr:colOff>
                    <xdr:row>59</xdr:row>
                    <xdr:rowOff>0</xdr:rowOff>
                  </from>
                  <to>
                    <xdr:col>13</xdr:col>
                    <xdr:colOff>31750</xdr:colOff>
                    <xdr:row>60</xdr:row>
                    <xdr:rowOff>76200</xdr:rowOff>
                  </to>
                </anchor>
              </controlPr>
            </control>
          </mc:Choice>
        </mc:AlternateContent>
        <mc:AlternateContent xmlns:mc="http://schemas.openxmlformats.org/markup-compatibility/2006">
          <mc:Choice Requires="x14">
            <control shapeId="1977" r:id="rId8" name="Group Box 953">
              <controlPr defaultSize="0" autoFill="0" autoPict="0">
                <anchor moveWithCells="1">
                  <from>
                    <xdr:col>10</xdr:col>
                    <xdr:colOff>88900</xdr:colOff>
                    <xdr:row>34</xdr:row>
                    <xdr:rowOff>88900</xdr:rowOff>
                  </from>
                  <to>
                    <xdr:col>13</xdr:col>
                    <xdr:colOff>165100</xdr:colOff>
                    <xdr:row>35</xdr:row>
                    <xdr:rowOff>114300</xdr:rowOff>
                  </to>
                </anchor>
              </controlPr>
            </control>
          </mc:Choice>
        </mc:AlternateContent>
        <mc:AlternateContent xmlns:mc="http://schemas.openxmlformats.org/markup-compatibility/2006">
          <mc:Choice Requires="x14">
            <control shapeId="2017" r:id="rId9" name="Group Box 993">
              <controlPr defaultSize="0" autoFill="0" autoPict="0">
                <anchor moveWithCells="1">
                  <from>
                    <xdr:col>10</xdr:col>
                    <xdr:colOff>69850</xdr:colOff>
                    <xdr:row>59</xdr:row>
                    <xdr:rowOff>0</xdr:rowOff>
                  </from>
                  <to>
                    <xdr:col>13</xdr:col>
                    <xdr:colOff>133350</xdr:colOff>
                    <xdr:row>60</xdr:row>
                    <xdr:rowOff>76200</xdr:rowOff>
                  </to>
                </anchor>
              </controlPr>
            </control>
          </mc:Choice>
        </mc:AlternateContent>
        <mc:AlternateContent xmlns:mc="http://schemas.openxmlformats.org/markup-compatibility/2006">
          <mc:Choice Requires="x14">
            <control shapeId="2018" r:id="rId10" name="Group Box 994">
              <controlPr defaultSize="0" autoFill="0" autoPict="0">
                <anchor moveWithCells="1">
                  <from>
                    <xdr:col>10</xdr:col>
                    <xdr:colOff>355600</xdr:colOff>
                    <xdr:row>181</xdr:row>
                    <xdr:rowOff>114300</xdr:rowOff>
                  </from>
                  <to>
                    <xdr:col>15</xdr:col>
                    <xdr:colOff>0</xdr:colOff>
                    <xdr:row>182</xdr:row>
                    <xdr:rowOff>152400</xdr:rowOff>
                  </to>
                </anchor>
              </controlPr>
            </control>
          </mc:Choice>
        </mc:AlternateContent>
        <mc:AlternateContent xmlns:mc="http://schemas.openxmlformats.org/markup-compatibility/2006">
          <mc:Choice Requires="x14">
            <control shapeId="2050" r:id="rId11" name="Group Box 1026">
              <controlPr defaultSize="0" autoFill="0" autoPict="0">
                <anchor moveWithCells="1">
                  <from>
                    <xdr:col>10</xdr:col>
                    <xdr:colOff>76200</xdr:colOff>
                    <xdr:row>48</xdr:row>
                    <xdr:rowOff>0</xdr:rowOff>
                  </from>
                  <to>
                    <xdr:col>13</xdr:col>
                    <xdr:colOff>146050</xdr:colOff>
                    <xdr:row>48</xdr:row>
                    <xdr:rowOff>247650</xdr:rowOff>
                  </to>
                </anchor>
              </controlPr>
            </control>
          </mc:Choice>
        </mc:AlternateContent>
        <mc:AlternateContent xmlns:mc="http://schemas.openxmlformats.org/markup-compatibility/2006">
          <mc:Choice Requires="x14">
            <control shapeId="2097" r:id="rId12" name="Group Box 1073">
              <controlPr defaultSize="0" autoFill="0" autoPict="0">
                <anchor moveWithCells="1">
                  <from>
                    <xdr:col>10</xdr:col>
                    <xdr:colOff>69850</xdr:colOff>
                    <xdr:row>49</xdr:row>
                    <xdr:rowOff>0</xdr:rowOff>
                  </from>
                  <to>
                    <xdr:col>13</xdr:col>
                    <xdr:colOff>133350</xdr:colOff>
                    <xdr:row>50</xdr:row>
                    <xdr:rowOff>50800</xdr:rowOff>
                  </to>
                </anchor>
              </controlPr>
            </control>
          </mc:Choice>
        </mc:AlternateContent>
        <mc:AlternateContent xmlns:mc="http://schemas.openxmlformats.org/markup-compatibility/2006">
          <mc:Choice Requires="x14">
            <control shapeId="2098" r:id="rId13" name="Group Box 1074">
              <controlPr defaultSize="0" autoFill="0" autoPict="0">
                <anchor moveWithCells="1">
                  <from>
                    <xdr:col>10</xdr:col>
                    <xdr:colOff>50800</xdr:colOff>
                    <xdr:row>59</xdr:row>
                    <xdr:rowOff>0</xdr:rowOff>
                  </from>
                  <to>
                    <xdr:col>13</xdr:col>
                    <xdr:colOff>127000</xdr:colOff>
                    <xdr:row>60</xdr:row>
                    <xdr:rowOff>12700</xdr:rowOff>
                  </to>
                </anchor>
              </controlPr>
            </control>
          </mc:Choice>
        </mc:AlternateContent>
        <mc:AlternateContent xmlns:mc="http://schemas.openxmlformats.org/markup-compatibility/2006">
          <mc:Choice Requires="x14">
            <control shapeId="2100" r:id="rId14" name="Group Box 1076">
              <controlPr defaultSize="0" autoFill="0" autoPict="0">
                <anchor moveWithCells="1">
                  <from>
                    <xdr:col>10</xdr:col>
                    <xdr:colOff>76200</xdr:colOff>
                    <xdr:row>59</xdr:row>
                    <xdr:rowOff>0</xdr:rowOff>
                  </from>
                  <to>
                    <xdr:col>13</xdr:col>
                    <xdr:colOff>146050</xdr:colOff>
                    <xdr:row>59</xdr:row>
                    <xdr:rowOff>247650</xdr:rowOff>
                  </to>
                </anchor>
              </controlPr>
            </control>
          </mc:Choice>
        </mc:AlternateContent>
        <mc:AlternateContent xmlns:mc="http://schemas.openxmlformats.org/markup-compatibility/2006">
          <mc:Choice Requires="x14">
            <control shapeId="2101" r:id="rId15" name="Group Box 1077">
              <controlPr defaultSize="0" autoFill="0" autoPict="0">
                <anchor moveWithCells="1">
                  <from>
                    <xdr:col>10</xdr:col>
                    <xdr:colOff>69850</xdr:colOff>
                    <xdr:row>59</xdr:row>
                    <xdr:rowOff>0</xdr:rowOff>
                  </from>
                  <to>
                    <xdr:col>13</xdr:col>
                    <xdr:colOff>146050</xdr:colOff>
                    <xdr:row>60</xdr:row>
                    <xdr:rowOff>31750</xdr:rowOff>
                  </to>
                </anchor>
              </controlPr>
            </control>
          </mc:Choice>
        </mc:AlternateContent>
        <mc:AlternateContent xmlns:mc="http://schemas.openxmlformats.org/markup-compatibility/2006">
          <mc:Choice Requires="x14">
            <control shapeId="2112" r:id="rId16" name="Group Box 1088">
              <controlPr defaultSize="0" autoFill="0" autoPict="0">
                <anchor moveWithCells="1">
                  <from>
                    <xdr:col>10</xdr:col>
                    <xdr:colOff>88900</xdr:colOff>
                    <xdr:row>48</xdr:row>
                    <xdr:rowOff>0</xdr:rowOff>
                  </from>
                  <to>
                    <xdr:col>13</xdr:col>
                    <xdr:colOff>133350</xdr:colOff>
                    <xdr:row>49</xdr:row>
                    <xdr:rowOff>57150</xdr:rowOff>
                  </to>
                </anchor>
              </controlPr>
            </control>
          </mc:Choice>
        </mc:AlternateContent>
        <mc:AlternateContent xmlns:mc="http://schemas.openxmlformats.org/markup-compatibility/2006">
          <mc:Choice Requires="x14">
            <control shapeId="2118" r:id="rId17" name="Group Box 1094">
              <controlPr defaultSize="0" autoFill="0" autoPict="0">
                <anchor moveWithCells="1">
                  <from>
                    <xdr:col>10</xdr:col>
                    <xdr:colOff>69850</xdr:colOff>
                    <xdr:row>67</xdr:row>
                    <xdr:rowOff>0</xdr:rowOff>
                  </from>
                  <to>
                    <xdr:col>13</xdr:col>
                    <xdr:colOff>133350</xdr:colOff>
                    <xdr:row>67</xdr:row>
                    <xdr:rowOff>247650</xdr:rowOff>
                  </to>
                </anchor>
              </controlPr>
            </control>
          </mc:Choice>
        </mc:AlternateContent>
        <mc:AlternateContent xmlns:mc="http://schemas.openxmlformats.org/markup-compatibility/2006">
          <mc:Choice Requires="x14">
            <control shapeId="2120" r:id="rId18" name="Group Box 1096">
              <controlPr defaultSize="0" autoFill="0" autoPict="0">
                <anchor moveWithCells="1">
                  <from>
                    <xdr:col>10</xdr:col>
                    <xdr:colOff>57150</xdr:colOff>
                    <xdr:row>34</xdr:row>
                    <xdr:rowOff>0</xdr:rowOff>
                  </from>
                  <to>
                    <xdr:col>13</xdr:col>
                    <xdr:colOff>133350</xdr:colOff>
                    <xdr:row>35</xdr:row>
                    <xdr:rowOff>76200</xdr:rowOff>
                  </to>
                </anchor>
              </controlPr>
            </control>
          </mc:Choice>
        </mc:AlternateContent>
        <mc:AlternateContent xmlns:mc="http://schemas.openxmlformats.org/markup-compatibility/2006">
          <mc:Choice Requires="x14">
            <control shapeId="2121" r:id="rId19" name="Group Box 1097">
              <controlPr defaultSize="0" autoFill="0" autoPict="0">
                <anchor moveWithCells="1">
                  <from>
                    <xdr:col>10</xdr:col>
                    <xdr:colOff>69850</xdr:colOff>
                    <xdr:row>35</xdr:row>
                    <xdr:rowOff>0</xdr:rowOff>
                  </from>
                  <to>
                    <xdr:col>13</xdr:col>
                    <xdr:colOff>133350</xdr:colOff>
                    <xdr:row>35</xdr:row>
                    <xdr:rowOff>247650</xdr:rowOff>
                  </to>
                </anchor>
              </controlPr>
            </control>
          </mc:Choice>
        </mc:AlternateContent>
        <mc:AlternateContent xmlns:mc="http://schemas.openxmlformats.org/markup-compatibility/2006">
          <mc:Choice Requires="x14">
            <control shapeId="2122" r:id="rId20" name="Group Box 1098">
              <controlPr defaultSize="0" autoFill="0" autoPict="0">
                <anchor moveWithCells="1">
                  <from>
                    <xdr:col>10</xdr:col>
                    <xdr:colOff>88900</xdr:colOff>
                    <xdr:row>34</xdr:row>
                    <xdr:rowOff>0</xdr:rowOff>
                  </from>
                  <to>
                    <xdr:col>13</xdr:col>
                    <xdr:colOff>133350</xdr:colOff>
                    <xdr:row>35</xdr:row>
                    <xdr:rowOff>31750</xdr:rowOff>
                  </to>
                </anchor>
              </controlPr>
            </control>
          </mc:Choice>
        </mc:AlternateContent>
        <mc:AlternateContent xmlns:mc="http://schemas.openxmlformats.org/markup-compatibility/2006">
          <mc:Choice Requires="x14">
            <control shapeId="2123" r:id="rId21" name="Group Box 1099">
              <controlPr defaultSize="0" autoFill="0" autoPict="0">
                <anchor moveWithCells="1">
                  <from>
                    <xdr:col>10</xdr:col>
                    <xdr:colOff>88900</xdr:colOff>
                    <xdr:row>8</xdr:row>
                    <xdr:rowOff>0</xdr:rowOff>
                  </from>
                  <to>
                    <xdr:col>13</xdr:col>
                    <xdr:colOff>165100</xdr:colOff>
                    <xdr:row>8</xdr:row>
                    <xdr:rowOff>228600</xdr:rowOff>
                  </to>
                </anchor>
              </controlPr>
            </control>
          </mc:Choice>
        </mc:AlternateContent>
        <mc:AlternateContent xmlns:mc="http://schemas.openxmlformats.org/markup-compatibility/2006">
          <mc:Choice Requires="x14">
            <control shapeId="2124" r:id="rId22" name="Group Box 1100">
              <controlPr defaultSize="0" autoFill="0" autoPict="0">
                <anchor moveWithCells="1">
                  <from>
                    <xdr:col>10</xdr:col>
                    <xdr:colOff>57150</xdr:colOff>
                    <xdr:row>8</xdr:row>
                    <xdr:rowOff>0</xdr:rowOff>
                  </from>
                  <to>
                    <xdr:col>13</xdr:col>
                    <xdr:colOff>133350</xdr:colOff>
                    <xdr:row>9</xdr:row>
                    <xdr:rowOff>19050</xdr:rowOff>
                  </to>
                </anchor>
              </controlPr>
            </control>
          </mc:Choice>
        </mc:AlternateContent>
        <mc:AlternateContent xmlns:mc="http://schemas.openxmlformats.org/markup-compatibility/2006">
          <mc:Choice Requires="x14">
            <control shapeId="2125" r:id="rId23" name="Group Box 1101">
              <controlPr defaultSize="0" autoFill="0" autoPict="0">
                <anchor moveWithCells="1">
                  <from>
                    <xdr:col>10</xdr:col>
                    <xdr:colOff>69850</xdr:colOff>
                    <xdr:row>34</xdr:row>
                    <xdr:rowOff>0</xdr:rowOff>
                  </from>
                  <to>
                    <xdr:col>13</xdr:col>
                    <xdr:colOff>133350</xdr:colOff>
                    <xdr:row>34</xdr:row>
                    <xdr:rowOff>247650</xdr:rowOff>
                  </to>
                </anchor>
              </controlPr>
            </control>
          </mc:Choice>
        </mc:AlternateContent>
        <mc:AlternateContent xmlns:mc="http://schemas.openxmlformats.org/markup-compatibility/2006">
          <mc:Choice Requires="x14">
            <control shapeId="2126" r:id="rId24" name="Group Box 1102">
              <controlPr defaultSize="0" autoFill="0" autoPict="0">
                <anchor moveWithCells="1">
                  <from>
                    <xdr:col>10</xdr:col>
                    <xdr:colOff>88900</xdr:colOff>
                    <xdr:row>8</xdr:row>
                    <xdr:rowOff>0</xdr:rowOff>
                  </from>
                  <to>
                    <xdr:col>13</xdr:col>
                    <xdr:colOff>133350</xdr:colOff>
                    <xdr:row>8</xdr:row>
                    <xdr:rowOff>228600</xdr:rowOff>
                  </to>
                </anchor>
              </controlPr>
            </control>
          </mc:Choice>
        </mc:AlternateContent>
        <mc:AlternateContent xmlns:mc="http://schemas.openxmlformats.org/markup-compatibility/2006">
          <mc:Choice Requires="x14">
            <control shapeId="2127" r:id="rId25" name="Group Box 1103">
              <controlPr defaultSize="0" autoFill="0" autoPict="0">
                <anchor moveWithCells="1">
                  <from>
                    <xdr:col>10</xdr:col>
                    <xdr:colOff>88900</xdr:colOff>
                    <xdr:row>21</xdr:row>
                    <xdr:rowOff>88900</xdr:rowOff>
                  </from>
                  <to>
                    <xdr:col>13</xdr:col>
                    <xdr:colOff>165100</xdr:colOff>
                    <xdr:row>22</xdr:row>
                    <xdr:rowOff>114300</xdr:rowOff>
                  </to>
                </anchor>
              </controlPr>
            </control>
          </mc:Choice>
        </mc:AlternateContent>
        <mc:AlternateContent xmlns:mc="http://schemas.openxmlformats.org/markup-compatibility/2006">
          <mc:Choice Requires="x14">
            <control shapeId="2128" r:id="rId26" name="Group Box 1104">
              <controlPr defaultSize="0" autoFill="0" autoPict="0">
                <anchor moveWithCells="1">
                  <from>
                    <xdr:col>10</xdr:col>
                    <xdr:colOff>57150</xdr:colOff>
                    <xdr:row>21</xdr:row>
                    <xdr:rowOff>0</xdr:rowOff>
                  </from>
                  <to>
                    <xdr:col>13</xdr:col>
                    <xdr:colOff>133350</xdr:colOff>
                    <xdr:row>22</xdr:row>
                    <xdr:rowOff>76200</xdr:rowOff>
                  </to>
                </anchor>
              </controlPr>
            </control>
          </mc:Choice>
        </mc:AlternateContent>
        <mc:AlternateContent xmlns:mc="http://schemas.openxmlformats.org/markup-compatibility/2006">
          <mc:Choice Requires="x14">
            <control shapeId="2129" r:id="rId27" name="Group Box 1105">
              <controlPr defaultSize="0" autoFill="0" autoPict="0">
                <anchor moveWithCells="1">
                  <from>
                    <xdr:col>10</xdr:col>
                    <xdr:colOff>69850</xdr:colOff>
                    <xdr:row>22</xdr:row>
                    <xdr:rowOff>0</xdr:rowOff>
                  </from>
                  <to>
                    <xdr:col>13</xdr:col>
                    <xdr:colOff>133350</xdr:colOff>
                    <xdr:row>22</xdr:row>
                    <xdr:rowOff>247650</xdr:rowOff>
                  </to>
                </anchor>
              </controlPr>
            </control>
          </mc:Choice>
        </mc:AlternateContent>
        <mc:AlternateContent xmlns:mc="http://schemas.openxmlformats.org/markup-compatibility/2006">
          <mc:Choice Requires="x14">
            <control shapeId="2130" r:id="rId28" name="Group Box 1106">
              <controlPr defaultSize="0" autoFill="0" autoPict="0">
                <anchor moveWithCells="1">
                  <from>
                    <xdr:col>10</xdr:col>
                    <xdr:colOff>88900</xdr:colOff>
                    <xdr:row>21</xdr:row>
                    <xdr:rowOff>0</xdr:rowOff>
                  </from>
                  <to>
                    <xdr:col>13</xdr:col>
                    <xdr:colOff>133350</xdr:colOff>
                    <xdr:row>22</xdr:row>
                    <xdr:rowOff>31750</xdr:rowOff>
                  </to>
                </anchor>
              </controlPr>
            </control>
          </mc:Choice>
        </mc:AlternateContent>
        <mc:AlternateContent xmlns:mc="http://schemas.openxmlformats.org/markup-compatibility/2006">
          <mc:Choice Requires="x14">
            <control shapeId="2131" r:id="rId29" name="Group Box 1107">
              <controlPr defaultSize="0" autoFill="0" autoPict="0">
                <anchor moveWithCells="1">
                  <from>
                    <xdr:col>10</xdr:col>
                    <xdr:colOff>88900</xdr:colOff>
                    <xdr:row>15</xdr:row>
                    <xdr:rowOff>88900</xdr:rowOff>
                  </from>
                  <to>
                    <xdr:col>13</xdr:col>
                    <xdr:colOff>165100</xdr:colOff>
                    <xdr:row>16</xdr:row>
                    <xdr:rowOff>69850</xdr:rowOff>
                  </to>
                </anchor>
              </controlPr>
            </control>
          </mc:Choice>
        </mc:AlternateContent>
        <mc:AlternateContent xmlns:mc="http://schemas.openxmlformats.org/markup-compatibility/2006">
          <mc:Choice Requires="x14">
            <control shapeId="2132" r:id="rId30" name="Group Box 1108">
              <controlPr defaultSize="0" autoFill="0" autoPict="0">
                <anchor moveWithCells="1">
                  <from>
                    <xdr:col>10</xdr:col>
                    <xdr:colOff>57150</xdr:colOff>
                    <xdr:row>15</xdr:row>
                    <xdr:rowOff>0</xdr:rowOff>
                  </from>
                  <to>
                    <xdr:col>13</xdr:col>
                    <xdr:colOff>133350</xdr:colOff>
                    <xdr:row>16</xdr:row>
                    <xdr:rowOff>31750</xdr:rowOff>
                  </to>
                </anchor>
              </controlPr>
            </control>
          </mc:Choice>
        </mc:AlternateContent>
        <mc:AlternateContent xmlns:mc="http://schemas.openxmlformats.org/markup-compatibility/2006">
          <mc:Choice Requires="x14">
            <control shapeId="2133" r:id="rId31" name="Group Box 1109">
              <controlPr defaultSize="0" autoFill="0" autoPict="0">
                <anchor moveWithCells="1">
                  <from>
                    <xdr:col>10</xdr:col>
                    <xdr:colOff>69850</xdr:colOff>
                    <xdr:row>16</xdr:row>
                    <xdr:rowOff>0</xdr:rowOff>
                  </from>
                  <to>
                    <xdr:col>13</xdr:col>
                    <xdr:colOff>133350</xdr:colOff>
                    <xdr:row>16</xdr:row>
                    <xdr:rowOff>247650</xdr:rowOff>
                  </to>
                </anchor>
              </controlPr>
            </control>
          </mc:Choice>
        </mc:AlternateContent>
        <mc:AlternateContent xmlns:mc="http://schemas.openxmlformats.org/markup-compatibility/2006">
          <mc:Choice Requires="x14">
            <control shapeId="2134" r:id="rId32" name="Group Box 1110">
              <controlPr defaultSize="0" autoFill="0" autoPict="0">
                <anchor moveWithCells="1">
                  <from>
                    <xdr:col>10</xdr:col>
                    <xdr:colOff>88900</xdr:colOff>
                    <xdr:row>15</xdr:row>
                    <xdr:rowOff>0</xdr:rowOff>
                  </from>
                  <to>
                    <xdr:col>13</xdr:col>
                    <xdr:colOff>133350</xdr:colOff>
                    <xdr:row>15</xdr:row>
                    <xdr:rowOff>317500</xdr:rowOff>
                  </to>
                </anchor>
              </controlPr>
            </control>
          </mc:Choice>
        </mc:AlternateContent>
        <mc:AlternateContent xmlns:mc="http://schemas.openxmlformats.org/markup-compatibility/2006">
          <mc:Choice Requires="x14">
            <control shapeId="2135" r:id="rId33" name="Group Box 1111">
              <controlPr defaultSize="0" autoFill="0" autoPict="0">
                <anchor moveWithCells="1">
                  <from>
                    <xdr:col>10</xdr:col>
                    <xdr:colOff>88900</xdr:colOff>
                    <xdr:row>5</xdr:row>
                    <xdr:rowOff>88900</xdr:rowOff>
                  </from>
                  <to>
                    <xdr:col>13</xdr:col>
                    <xdr:colOff>165100</xdr:colOff>
                    <xdr:row>6</xdr:row>
                    <xdr:rowOff>114300</xdr:rowOff>
                  </to>
                </anchor>
              </controlPr>
            </control>
          </mc:Choice>
        </mc:AlternateContent>
        <mc:AlternateContent xmlns:mc="http://schemas.openxmlformats.org/markup-compatibility/2006">
          <mc:Choice Requires="x14">
            <control shapeId="2136" r:id="rId34" name="Group Box 1112">
              <controlPr defaultSize="0" autoFill="0" autoPict="0">
                <anchor moveWithCells="1">
                  <from>
                    <xdr:col>10</xdr:col>
                    <xdr:colOff>57150</xdr:colOff>
                    <xdr:row>5</xdr:row>
                    <xdr:rowOff>0</xdr:rowOff>
                  </from>
                  <to>
                    <xdr:col>13</xdr:col>
                    <xdr:colOff>133350</xdr:colOff>
                    <xdr:row>6</xdr:row>
                    <xdr:rowOff>76200</xdr:rowOff>
                  </to>
                </anchor>
              </controlPr>
            </control>
          </mc:Choice>
        </mc:AlternateContent>
        <mc:AlternateContent xmlns:mc="http://schemas.openxmlformats.org/markup-compatibility/2006">
          <mc:Choice Requires="x14">
            <control shapeId="2137" r:id="rId35" name="Group Box 1113">
              <controlPr defaultSize="0" autoFill="0" autoPict="0">
                <anchor moveWithCells="1">
                  <from>
                    <xdr:col>10</xdr:col>
                    <xdr:colOff>69850</xdr:colOff>
                    <xdr:row>6</xdr:row>
                    <xdr:rowOff>0</xdr:rowOff>
                  </from>
                  <to>
                    <xdr:col>13</xdr:col>
                    <xdr:colOff>133350</xdr:colOff>
                    <xdr:row>7</xdr:row>
                    <xdr:rowOff>57150</xdr:rowOff>
                  </to>
                </anchor>
              </controlPr>
            </control>
          </mc:Choice>
        </mc:AlternateContent>
        <mc:AlternateContent xmlns:mc="http://schemas.openxmlformats.org/markup-compatibility/2006">
          <mc:Choice Requires="x14">
            <control shapeId="2138" r:id="rId36" name="Group Box 1114">
              <controlPr defaultSize="0" autoFill="0" autoPict="0">
                <anchor moveWithCells="1">
                  <from>
                    <xdr:col>10</xdr:col>
                    <xdr:colOff>88900</xdr:colOff>
                    <xdr:row>5</xdr:row>
                    <xdr:rowOff>0</xdr:rowOff>
                  </from>
                  <to>
                    <xdr:col>13</xdr:col>
                    <xdr:colOff>133350</xdr:colOff>
                    <xdr:row>6</xdr:row>
                    <xdr:rowOff>31750</xdr:rowOff>
                  </to>
                </anchor>
              </controlPr>
            </control>
          </mc:Choice>
        </mc:AlternateContent>
        <mc:AlternateContent xmlns:mc="http://schemas.openxmlformats.org/markup-compatibility/2006">
          <mc:Choice Requires="x14">
            <control shapeId="2154" r:id="rId37" name="Group Box 1130">
              <controlPr defaultSize="0" autoFill="0" autoPict="0">
                <anchor moveWithCells="1">
                  <from>
                    <xdr:col>12</xdr:col>
                    <xdr:colOff>88900</xdr:colOff>
                    <xdr:row>31</xdr:row>
                    <xdr:rowOff>88900</xdr:rowOff>
                  </from>
                  <to>
                    <xdr:col>16384</xdr:col>
                    <xdr:colOff>393700</xdr:colOff>
                    <xdr:row>32</xdr:row>
                    <xdr:rowOff>222250</xdr:rowOff>
                  </to>
                </anchor>
              </controlPr>
            </control>
          </mc:Choice>
        </mc:AlternateContent>
        <mc:AlternateContent xmlns:mc="http://schemas.openxmlformats.org/markup-compatibility/2006">
          <mc:Choice Requires="x14">
            <control shapeId="2155" r:id="rId38" name="Group Box 1131">
              <controlPr defaultSize="0" autoFill="0" autoPict="0">
                <anchor moveWithCells="1">
                  <from>
                    <xdr:col>12</xdr:col>
                    <xdr:colOff>57150</xdr:colOff>
                    <xdr:row>31</xdr:row>
                    <xdr:rowOff>0</xdr:rowOff>
                  </from>
                  <to>
                    <xdr:col>16384</xdr:col>
                    <xdr:colOff>374650</xdr:colOff>
                    <xdr:row>32</xdr:row>
                    <xdr:rowOff>184150</xdr:rowOff>
                  </to>
                </anchor>
              </controlPr>
            </control>
          </mc:Choice>
        </mc:AlternateContent>
        <mc:AlternateContent xmlns:mc="http://schemas.openxmlformats.org/markup-compatibility/2006">
          <mc:Choice Requires="x14">
            <control shapeId="2156" r:id="rId39" name="Group Box 1132">
              <controlPr defaultSize="0" autoFill="0" autoPict="0">
                <anchor moveWithCells="1">
                  <from>
                    <xdr:col>12</xdr:col>
                    <xdr:colOff>69850</xdr:colOff>
                    <xdr:row>32</xdr:row>
                    <xdr:rowOff>190500</xdr:rowOff>
                  </from>
                  <to>
                    <xdr:col>16384</xdr:col>
                    <xdr:colOff>374650</xdr:colOff>
                    <xdr:row>32</xdr:row>
                    <xdr:rowOff>247650</xdr:rowOff>
                  </to>
                </anchor>
              </controlPr>
            </control>
          </mc:Choice>
        </mc:AlternateContent>
        <mc:AlternateContent xmlns:mc="http://schemas.openxmlformats.org/markup-compatibility/2006">
          <mc:Choice Requires="x14">
            <control shapeId="2157" r:id="rId40" name="Group Box 1133">
              <controlPr defaultSize="0" autoFill="0" autoPict="0">
                <anchor moveWithCells="1">
                  <from>
                    <xdr:col>12</xdr:col>
                    <xdr:colOff>88900</xdr:colOff>
                    <xdr:row>31</xdr:row>
                    <xdr:rowOff>0</xdr:rowOff>
                  </from>
                  <to>
                    <xdr:col>16384</xdr:col>
                    <xdr:colOff>374650</xdr:colOff>
                    <xdr:row>32</xdr:row>
                    <xdr:rowOff>127000</xdr:rowOff>
                  </to>
                </anchor>
              </controlPr>
            </control>
          </mc:Choice>
        </mc:AlternateContent>
        <mc:AlternateContent xmlns:mc="http://schemas.openxmlformats.org/markup-compatibility/2006">
          <mc:Choice Requires="x14">
            <control shapeId="2158" r:id="rId41" name="Group Box 1134">
              <controlPr defaultSize="0" autoFill="0" autoPict="0">
                <anchor moveWithCells="1">
                  <from>
                    <xdr:col>10</xdr:col>
                    <xdr:colOff>69850</xdr:colOff>
                    <xdr:row>74</xdr:row>
                    <xdr:rowOff>0</xdr:rowOff>
                  </from>
                  <to>
                    <xdr:col>13</xdr:col>
                    <xdr:colOff>133350</xdr:colOff>
                    <xdr:row>74</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DFEEB-CB49-4D51-AD7B-44498D89CEA6}">
  <dimension ref="A1:C43"/>
  <sheetViews>
    <sheetView showGridLines="0" workbookViewId="0">
      <selection activeCell="B5" sqref="B5"/>
    </sheetView>
  </sheetViews>
  <sheetFormatPr defaultColWidth="0" defaultRowHeight="12.5" zeroHeight="1" x14ac:dyDescent="0.25"/>
  <cols>
    <col min="1" max="1" width="2.54296875" style="142" customWidth="1"/>
    <col min="2" max="2" width="161.7265625" style="142" customWidth="1"/>
    <col min="3" max="3" width="3.26953125" style="142" customWidth="1"/>
    <col min="4" max="16384" width="9.1796875" style="142" hidden="1"/>
  </cols>
  <sheetData>
    <row r="1" spans="2:2" ht="13" thickBot="1" x14ac:dyDescent="0.3">
      <c r="B1" s="3"/>
    </row>
    <row r="2" spans="2:2" ht="15.5" x14ac:dyDescent="0.35">
      <c r="B2" s="143" t="s">
        <v>340</v>
      </c>
    </row>
    <row r="3" spans="2:2" x14ac:dyDescent="0.25">
      <c r="B3" s="144"/>
    </row>
    <row r="4" spans="2:2" ht="13" x14ac:dyDescent="0.3">
      <c r="B4" s="145" t="s">
        <v>330</v>
      </c>
    </row>
    <row r="5" spans="2:2" x14ac:dyDescent="0.25">
      <c r="B5" s="144" t="s">
        <v>346</v>
      </c>
    </row>
    <row r="6" spans="2:2" x14ac:dyDescent="0.25">
      <c r="B6" s="144" t="s">
        <v>347</v>
      </c>
    </row>
    <row r="7" spans="2:2" x14ac:dyDescent="0.25">
      <c r="B7" s="146" t="s">
        <v>348</v>
      </c>
    </row>
    <row r="8" spans="2:2" x14ac:dyDescent="0.25">
      <c r="B8" s="147" t="s">
        <v>389</v>
      </c>
    </row>
    <row r="9" spans="2:2" x14ac:dyDescent="0.25">
      <c r="B9" s="147" t="s">
        <v>390</v>
      </c>
    </row>
    <row r="10" spans="2:2" x14ac:dyDescent="0.25">
      <c r="B10" s="144" t="s">
        <v>375</v>
      </c>
    </row>
    <row r="11" spans="2:2" x14ac:dyDescent="0.25">
      <c r="B11" s="147" t="s">
        <v>374</v>
      </c>
    </row>
    <row r="12" spans="2:2" x14ac:dyDescent="0.25">
      <c r="B12" s="147" t="s">
        <v>370</v>
      </c>
    </row>
    <row r="13" spans="2:2" x14ac:dyDescent="0.25">
      <c r="B13" s="147" t="s">
        <v>371</v>
      </c>
    </row>
    <row r="14" spans="2:2" x14ac:dyDescent="0.25">
      <c r="B14" s="144"/>
    </row>
    <row r="15" spans="2:2" ht="13" x14ac:dyDescent="0.25">
      <c r="B15" s="148" t="s">
        <v>331</v>
      </c>
    </row>
    <row r="16" spans="2:2" x14ac:dyDescent="0.25">
      <c r="B16" s="149" t="s">
        <v>341</v>
      </c>
    </row>
    <row r="17" spans="2:2" x14ac:dyDescent="0.25">
      <c r="B17" s="149" t="s">
        <v>336</v>
      </c>
    </row>
    <row r="18" spans="2:2" x14ac:dyDescent="0.25">
      <c r="B18" s="149" t="s">
        <v>373</v>
      </c>
    </row>
    <row r="19" spans="2:2" x14ac:dyDescent="0.25">
      <c r="B19" s="150"/>
    </row>
    <row r="20" spans="2:2" ht="13" x14ac:dyDescent="0.25">
      <c r="B20" s="148" t="s">
        <v>332</v>
      </c>
    </row>
    <row r="21" spans="2:2" x14ac:dyDescent="0.25">
      <c r="B21" s="149" t="s">
        <v>342</v>
      </c>
    </row>
    <row r="22" spans="2:2" x14ac:dyDescent="0.25">
      <c r="B22" s="151" t="s">
        <v>337</v>
      </c>
    </row>
    <row r="23" spans="2:2" x14ac:dyDescent="0.25">
      <c r="B23" s="151" t="s">
        <v>372</v>
      </c>
    </row>
    <row r="24" spans="2:2" x14ac:dyDescent="0.25">
      <c r="B24" s="150"/>
    </row>
    <row r="25" spans="2:2" ht="13" x14ac:dyDescent="0.25">
      <c r="B25" s="148" t="s">
        <v>333</v>
      </c>
    </row>
    <row r="26" spans="2:2" x14ac:dyDescent="0.25">
      <c r="B26" s="149" t="s">
        <v>343</v>
      </c>
    </row>
    <row r="27" spans="2:2" x14ac:dyDescent="0.25">
      <c r="B27" s="151" t="s">
        <v>338</v>
      </c>
    </row>
    <row r="28" spans="2:2" x14ac:dyDescent="0.25">
      <c r="B28" s="151" t="s">
        <v>339</v>
      </c>
    </row>
    <row r="29" spans="2:2" x14ac:dyDescent="0.25">
      <c r="B29" s="151" t="s">
        <v>372</v>
      </c>
    </row>
    <row r="30" spans="2:2" x14ac:dyDescent="0.25">
      <c r="B30" s="151"/>
    </row>
    <row r="31" spans="2:2" ht="13" x14ac:dyDescent="0.25">
      <c r="B31" s="148" t="s">
        <v>376</v>
      </c>
    </row>
    <row r="32" spans="2:2" x14ac:dyDescent="0.25">
      <c r="B32" s="155" t="s">
        <v>383</v>
      </c>
    </row>
    <row r="33" spans="2:2" x14ac:dyDescent="0.25">
      <c r="B33" s="152" t="s">
        <v>382</v>
      </c>
    </row>
    <row r="34" spans="2:2" x14ac:dyDescent="0.25">
      <c r="B34" s="155" t="s">
        <v>385</v>
      </c>
    </row>
    <row r="35" spans="2:2" x14ac:dyDescent="0.25">
      <c r="B35" s="156" t="s">
        <v>384</v>
      </c>
    </row>
    <row r="36" spans="2:2" x14ac:dyDescent="0.25">
      <c r="B36" s="150"/>
    </row>
    <row r="37" spans="2:2" ht="13" x14ac:dyDescent="0.25">
      <c r="B37" s="148" t="s">
        <v>334</v>
      </c>
    </row>
    <row r="38" spans="2:2" x14ac:dyDescent="0.25">
      <c r="B38" s="149" t="s">
        <v>344</v>
      </c>
    </row>
    <row r="39" spans="2:2" x14ac:dyDescent="0.25">
      <c r="B39" s="150"/>
    </row>
    <row r="40" spans="2:2" ht="13" x14ac:dyDescent="0.25">
      <c r="B40" s="148" t="s">
        <v>335</v>
      </c>
    </row>
    <row r="41" spans="2:2" x14ac:dyDescent="0.25">
      <c r="B41" s="152" t="s">
        <v>345</v>
      </c>
    </row>
    <row r="42" spans="2:2" ht="13" thickBot="1" x14ac:dyDescent="0.3">
      <c r="B42" s="153"/>
    </row>
    <row r="43" spans="2:2" x14ac:dyDescent="0.25"/>
  </sheetData>
  <sheetProtection algorithmName="SHA-512" hashValue="7NG9u3jnBG/IpCcwR76yAY8LtUwzUiyQSG8MMdXo0cxnS8QxvktplT6EhlzJAz+eJL9e+DC/4uJpyDy5bfkTWQ==" saltValue="KhJ8Nr43eiP12W27D2E62A=="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J68"/>
  <sheetViews>
    <sheetView topLeftCell="Z40" workbookViewId="0">
      <selection activeCell="AE77" sqref="AE77"/>
    </sheetView>
  </sheetViews>
  <sheetFormatPr defaultRowHeight="12.5" x14ac:dyDescent="0.25"/>
  <cols>
    <col min="1" max="1" width="28.54296875" customWidth="1"/>
    <col min="2" max="2" width="24.81640625" bestFit="1" customWidth="1"/>
    <col min="3" max="3" width="35.81640625" bestFit="1" customWidth="1"/>
    <col min="4" max="4" width="61.81640625" bestFit="1" customWidth="1"/>
    <col min="5" max="5" width="30.81640625" bestFit="1" customWidth="1"/>
    <col min="6" max="6" width="26.26953125" bestFit="1" customWidth="1"/>
    <col min="7" max="7" width="30.26953125" bestFit="1" customWidth="1"/>
    <col min="8" max="8" width="12.1796875" bestFit="1" customWidth="1"/>
    <col min="9" max="9" width="18.54296875" bestFit="1" customWidth="1"/>
    <col min="10" max="10" width="13.26953125" bestFit="1" customWidth="1"/>
    <col min="11" max="11" width="9.7265625" bestFit="1" customWidth="1"/>
    <col min="12" max="12" width="20.81640625" bestFit="1" customWidth="1"/>
    <col min="13" max="13" width="14" bestFit="1" customWidth="1"/>
    <col min="14" max="14" width="18" bestFit="1" customWidth="1"/>
    <col min="15" max="15" width="19.1796875" bestFit="1" customWidth="1"/>
    <col min="16" max="16" width="44.453125" customWidth="1"/>
    <col min="18" max="18" width="16.1796875" bestFit="1" customWidth="1"/>
    <col min="19" max="20" width="7.7265625" bestFit="1" customWidth="1"/>
    <col min="21" max="21" width="11.26953125" bestFit="1" customWidth="1"/>
    <col min="22" max="22" width="8.7265625" bestFit="1" customWidth="1"/>
    <col min="23" max="23" width="8.26953125" bestFit="1" customWidth="1"/>
    <col min="24" max="24" width="9" bestFit="1" customWidth="1"/>
    <col min="25" max="25" width="7.453125" bestFit="1" customWidth="1"/>
    <col min="27" max="27" width="7.7265625" bestFit="1" customWidth="1"/>
    <col min="28" max="28" width="26.26953125" bestFit="1" customWidth="1"/>
    <col min="29" max="29" width="8.453125" bestFit="1" customWidth="1"/>
    <col min="30" max="30" width="27.1796875" bestFit="1" customWidth="1"/>
    <col min="31" max="31" width="30.26953125" bestFit="1" customWidth="1"/>
    <col min="32" max="32" width="22.26953125" bestFit="1" customWidth="1"/>
    <col min="33" max="33" width="28.453125" bestFit="1" customWidth="1"/>
    <col min="34" max="34" width="28.453125" customWidth="1"/>
    <col min="35" max="35" width="38.7265625" customWidth="1"/>
    <col min="36" max="36" width="35.81640625" bestFit="1" customWidth="1"/>
    <col min="37" max="37" width="35.81640625" customWidth="1"/>
  </cols>
  <sheetData>
    <row r="1" spans="1:36" ht="12.75" customHeight="1" x14ac:dyDescent="0.3">
      <c r="A1" s="17" t="s">
        <v>167</v>
      </c>
      <c r="B1" s="103" t="s">
        <v>321</v>
      </c>
      <c r="C1" s="104" t="s">
        <v>322</v>
      </c>
      <c r="D1" s="56" t="s">
        <v>53</v>
      </c>
      <c r="E1" s="18" t="s">
        <v>181</v>
      </c>
      <c r="F1" s="28" t="s">
        <v>180</v>
      </c>
      <c r="G1" s="34" t="s">
        <v>182</v>
      </c>
      <c r="H1" s="239" t="s">
        <v>170</v>
      </c>
      <c r="I1" s="239"/>
      <c r="J1" s="111" t="s">
        <v>162</v>
      </c>
      <c r="K1" s="112"/>
      <c r="L1" s="110" t="s">
        <v>108</v>
      </c>
      <c r="M1" s="18" t="s">
        <v>54</v>
      </c>
      <c r="N1" s="18" t="s">
        <v>55</v>
      </c>
      <c r="O1" s="239" t="s">
        <v>171</v>
      </c>
      <c r="P1" s="239"/>
      <c r="R1" t="s">
        <v>255</v>
      </c>
      <c r="S1" t="s">
        <v>258</v>
      </c>
      <c r="T1" t="s">
        <v>259</v>
      </c>
      <c r="U1" t="s">
        <v>260</v>
      </c>
      <c r="V1" t="s">
        <v>261</v>
      </c>
      <c r="W1" t="s">
        <v>262</v>
      </c>
      <c r="X1" t="s">
        <v>263</v>
      </c>
      <c r="Y1" t="s">
        <v>252</v>
      </c>
      <c r="Z1" t="s">
        <v>264</v>
      </c>
      <c r="AA1" t="s">
        <v>265</v>
      </c>
      <c r="AB1" t="s">
        <v>180</v>
      </c>
      <c r="AC1" t="s">
        <v>287</v>
      </c>
      <c r="AD1" s="65" t="s">
        <v>288</v>
      </c>
      <c r="AE1" s="65" t="s">
        <v>289</v>
      </c>
      <c r="AF1" s="65" t="s">
        <v>290</v>
      </c>
      <c r="AG1" s="65" t="s">
        <v>167</v>
      </c>
      <c r="AH1" t="s">
        <v>321</v>
      </c>
      <c r="AI1" t="s">
        <v>322</v>
      </c>
      <c r="AJ1" s="65" t="s">
        <v>326</v>
      </c>
    </row>
    <row r="2" spans="1:36" x14ac:dyDescent="0.25">
      <c r="A2" s="14" t="s">
        <v>1</v>
      </c>
      <c r="B2" s="55" t="s">
        <v>0</v>
      </c>
      <c r="C2" s="14"/>
      <c r="D2" s="42" t="s">
        <v>91</v>
      </c>
      <c r="E2" s="19" t="s">
        <v>58</v>
      </c>
      <c r="F2" s="29" t="s">
        <v>72</v>
      </c>
      <c r="G2" s="35" t="s">
        <v>56</v>
      </c>
      <c r="H2" s="36" t="s">
        <v>163</v>
      </c>
      <c r="I2" s="8" t="s">
        <v>164</v>
      </c>
      <c r="J2" s="38" t="s">
        <v>113</v>
      </c>
      <c r="K2" s="39" t="s">
        <v>116</v>
      </c>
      <c r="L2" s="40" t="s">
        <v>110</v>
      </c>
      <c r="M2" s="14" t="s">
        <v>142</v>
      </c>
      <c r="N2" s="15" t="s">
        <v>85</v>
      </c>
      <c r="O2" s="9" t="s">
        <v>166</v>
      </c>
      <c r="P2" s="41" t="s">
        <v>172</v>
      </c>
      <c r="R2" t="s">
        <v>266</v>
      </c>
      <c r="S2" t="s">
        <v>267</v>
      </c>
      <c r="T2" t="s">
        <v>268</v>
      </c>
      <c r="U2" t="s">
        <v>269</v>
      </c>
      <c r="V2" t="s">
        <v>270</v>
      </c>
      <c r="W2">
        <v>1</v>
      </c>
      <c r="X2">
        <v>0.05</v>
      </c>
      <c r="Y2" t="s">
        <v>271</v>
      </c>
      <c r="Z2">
        <v>0.1139</v>
      </c>
      <c r="AA2">
        <v>0</v>
      </c>
      <c r="AB2" t="s">
        <v>72</v>
      </c>
      <c r="AC2">
        <v>160</v>
      </c>
      <c r="AD2" t="s">
        <v>56</v>
      </c>
      <c r="AE2" t="s">
        <v>183</v>
      </c>
      <c r="AF2" t="s">
        <v>60</v>
      </c>
      <c r="AG2" t="s">
        <v>1</v>
      </c>
      <c r="AH2" t="s">
        <v>0</v>
      </c>
      <c r="AI2" t="s">
        <v>103</v>
      </c>
      <c r="AJ2" t="s">
        <v>191</v>
      </c>
    </row>
    <row r="3" spans="1:36" x14ac:dyDescent="0.25">
      <c r="A3" s="14" t="s">
        <v>2</v>
      </c>
      <c r="B3" s="54" t="s">
        <v>229</v>
      </c>
      <c r="C3" s="14" t="s">
        <v>103</v>
      </c>
      <c r="D3" s="45" t="s">
        <v>92</v>
      </c>
      <c r="E3" s="19" t="s">
        <v>59</v>
      </c>
      <c r="F3" s="29" t="s">
        <v>78</v>
      </c>
      <c r="G3" s="35" t="s">
        <v>57</v>
      </c>
      <c r="H3" s="37" t="s">
        <v>165</v>
      </c>
      <c r="I3" s="38" t="s">
        <v>144</v>
      </c>
      <c r="J3" s="38" t="s">
        <v>114</v>
      </c>
      <c r="K3" s="39" t="s">
        <v>117</v>
      </c>
      <c r="L3" s="40" t="s">
        <v>109</v>
      </c>
      <c r="M3" s="14" t="s">
        <v>132</v>
      </c>
      <c r="N3" s="15" t="s">
        <v>107</v>
      </c>
      <c r="O3" s="9" t="s">
        <v>168</v>
      </c>
      <c r="P3" s="41" t="s">
        <v>173</v>
      </c>
      <c r="R3" t="s">
        <v>147</v>
      </c>
      <c r="S3" t="s">
        <v>267</v>
      </c>
      <c r="T3" t="s">
        <v>112</v>
      </c>
      <c r="U3" t="s">
        <v>272</v>
      </c>
      <c r="V3" t="s">
        <v>270</v>
      </c>
      <c r="W3">
        <v>1</v>
      </c>
      <c r="X3">
        <v>0.06</v>
      </c>
      <c r="Y3" t="s">
        <v>273</v>
      </c>
      <c r="Z3">
        <v>8.8000000000000009E-2</v>
      </c>
      <c r="AA3">
        <v>4.92</v>
      </c>
      <c r="AB3" t="s">
        <v>78</v>
      </c>
      <c r="AC3">
        <v>130</v>
      </c>
      <c r="AD3" t="s">
        <v>57</v>
      </c>
      <c r="AE3" t="s">
        <v>127</v>
      </c>
      <c r="AF3" t="s">
        <v>69</v>
      </c>
      <c r="AG3" t="s">
        <v>352</v>
      </c>
      <c r="AH3" t="s">
        <v>229</v>
      </c>
      <c r="AI3" t="s">
        <v>104</v>
      </c>
      <c r="AJ3" t="s">
        <v>56</v>
      </c>
    </row>
    <row r="4" spans="1:36" x14ac:dyDescent="0.25">
      <c r="A4" s="14" t="s">
        <v>3</v>
      </c>
      <c r="B4" s="54" t="s">
        <v>153</v>
      </c>
      <c r="C4" s="14" t="s">
        <v>104</v>
      </c>
      <c r="D4" s="43" t="s">
        <v>93</v>
      </c>
      <c r="E4" s="20" t="s">
        <v>122</v>
      </c>
      <c r="F4" s="29" t="s">
        <v>90</v>
      </c>
      <c r="G4" s="29" t="s">
        <v>143</v>
      </c>
      <c r="J4" s="38" t="s">
        <v>115</v>
      </c>
      <c r="K4" s="39" t="s">
        <v>118</v>
      </c>
      <c r="M4" s="14" t="s">
        <v>133</v>
      </c>
      <c r="N4" s="15" t="s">
        <v>86</v>
      </c>
      <c r="O4" s="9" t="s">
        <v>169</v>
      </c>
      <c r="P4" s="41" t="s">
        <v>223</v>
      </c>
      <c r="R4" t="s">
        <v>146</v>
      </c>
      <c r="S4" t="s">
        <v>274</v>
      </c>
      <c r="T4" t="s">
        <v>275</v>
      </c>
      <c r="U4" t="s">
        <v>270</v>
      </c>
      <c r="V4" t="s">
        <v>270</v>
      </c>
      <c r="W4">
        <v>0.53500000000000003</v>
      </c>
      <c r="X4">
        <v>7.0000000000000007E-2</v>
      </c>
      <c r="Y4" t="s">
        <v>276</v>
      </c>
      <c r="Z4">
        <v>5.5E-2</v>
      </c>
      <c r="AA4">
        <v>11.21</v>
      </c>
      <c r="AB4" t="s">
        <v>90</v>
      </c>
      <c r="AD4" t="s">
        <v>143</v>
      </c>
      <c r="AE4" t="s">
        <v>143</v>
      </c>
      <c r="AF4" t="s">
        <v>136</v>
      </c>
      <c r="AG4" t="s">
        <v>2</v>
      </c>
      <c r="AH4" t="s">
        <v>153</v>
      </c>
      <c r="AI4" t="s">
        <v>105</v>
      </c>
      <c r="AJ4" t="s">
        <v>193</v>
      </c>
    </row>
    <row r="5" spans="1:36" x14ac:dyDescent="0.25">
      <c r="A5" s="16" t="s">
        <v>17</v>
      </c>
      <c r="B5" s="113" t="s">
        <v>150</v>
      </c>
      <c r="C5" s="14" t="s">
        <v>105</v>
      </c>
      <c r="D5" s="45" t="s">
        <v>94</v>
      </c>
      <c r="E5" s="19" t="s">
        <v>61</v>
      </c>
      <c r="F5" s="29" t="s">
        <v>76</v>
      </c>
      <c r="G5" s="29" t="s">
        <v>58</v>
      </c>
      <c r="M5" s="14" t="s">
        <v>134</v>
      </c>
      <c r="N5" s="15" t="s">
        <v>87</v>
      </c>
      <c r="O5" s="9" t="s">
        <v>108</v>
      </c>
      <c r="P5" s="41" t="s">
        <v>174</v>
      </c>
      <c r="R5" t="s">
        <v>161</v>
      </c>
      <c r="S5" t="s">
        <v>267</v>
      </c>
      <c r="T5" t="s">
        <v>277</v>
      </c>
      <c r="U5" t="s">
        <v>112</v>
      </c>
      <c r="V5" t="s">
        <v>278</v>
      </c>
      <c r="W5">
        <v>1</v>
      </c>
      <c r="X5">
        <v>0.08</v>
      </c>
      <c r="Y5" t="s">
        <v>279</v>
      </c>
      <c r="Z5">
        <v>4.632E-2</v>
      </c>
      <c r="AA5">
        <v>7.9020000000000001</v>
      </c>
      <c r="AB5" t="s">
        <v>76</v>
      </c>
      <c r="AD5" t="s">
        <v>58</v>
      </c>
      <c r="AE5" t="s">
        <v>126</v>
      </c>
      <c r="AF5" t="s">
        <v>141</v>
      </c>
      <c r="AG5" t="s">
        <v>3</v>
      </c>
      <c r="AH5" t="s">
        <v>150</v>
      </c>
      <c r="AI5" t="s">
        <v>233</v>
      </c>
      <c r="AJ5" s="65" t="s">
        <v>378</v>
      </c>
    </row>
    <row r="6" spans="1:36" x14ac:dyDescent="0.25">
      <c r="A6" s="16" t="s">
        <v>18</v>
      </c>
      <c r="B6" s="47"/>
      <c r="C6" s="114" t="s">
        <v>233</v>
      </c>
      <c r="D6" s="46" t="s">
        <v>101</v>
      </c>
      <c r="E6" s="19" t="s">
        <v>62</v>
      </c>
      <c r="F6" s="29" t="s">
        <v>160</v>
      </c>
      <c r="G6" s="29" t="s">
        <v>59</v>
      </c>
      <c r="M6" s="14" t="s">
        <v>135</v>
      </c>
      <c r="N6" s="15" t="s">
        <v>88</v>
      </c>
      <c r="O6" s="9" t="s">
        <v>175</v>
      </c>
      <c r="P6" s="41" t="s">
        <v>177</v>
      </c>
      <c r="R6" t="s">
        <v>280</v>
      </c>
      <c r="S6" t="s">
        <v>267</v>
      </c>
      <c r="T6" t="s">
        <v>277</v>
      </c>
      <c r="U6" t="s">
        <v>281</v>
      </c>
      <c r="V6" t="s">
        <v>270</v>
      </c>
      <c r="W6">
        <v>51</v>
      </c>
      <c r="X6">
        <v>0.09</v>
      </c>
      <c r="AB6" t="s">
        <v>160</v>
      </c>
      <c r="AD6" t="s">
        <v>59</v>
      </c>
      <c r="AE6" t="s">
        <v>60</v>
      </c>
      <c r="AG6" t="s">
        <v>17</v>
      </c>
      <c r="AI6" s="65" t="s">
        <v>377</v>
      </c>
      <c r="AJ6" t="s">
        <v>195</v>
      </c>
    </row>
    <row r="7" spans="1:36" x14ac:dyDescent="0.25">
      <c r="A7" s="52" t="s">
        <v>52</v>
      </c>
      <c r="C7" s="15" t="s">
        <v>106</v>
      </c>
      <c r="D7" s="45" t="s">
        <v>95</v>
      </c>
      <c r="E7" s="19" t="s">
        <v>64</v>
      </c>
      <c r="F7" s="29" t="s">
        <v>75</v>
      </c>
      <c r="G7" s="29" t="s">
        <v>122</v>
      </c>
      <c r="O7" s="9" t="s">
        <v>176</v>
      </c>
      <c r="P7" s="41" t="s">
        <v>178</v>
      </c>
      <c r="R7" t="s">
        <v>282</v>
      </c>
      <c r="S7" t="s">
        <v>267</v>
      </c>
      <c r="T7" t="s">
        <v>277</v>
      </c>
      <c r="U7" t="s">
        <v>281</v>
      </c>
      <c r="V7" t="s">
        <v>270</v>
      </c>
      <c r="W7">
        <v>11</v>
      </c>
      <c r="X7">
        <v>0.1</v>
      </c>
      <c r="AB7" t="s">
        <v>75</v>
      </c>
      <c r="AD7" t="s">
        <v>122</v>
      </c>
      <c r="AE7" t="s">
        <v>69</v>
      </c>
      <c r="AG7" s="65" t="s">
        <v>353</v>
      </c>
      <c r="AI7" s="65" t="s">
        <v>350</v>
      </c>
      <c r="AJ7" s="65" t="s">
        <v>379</v>
      </c>
    </row>
    <row r="8" spans="1:36" x14ac:dyDescent="0.25">
      <c r="A8" s="16" t="s">
        <v>19</v>
      </c>
      <c r="C8" s="14" t="s">
        <v>218</v>
      </c>
      <c r="D8" s="45" t="s">
        <v>96</v>
      </c>
      <c r="E8" s="19" t="s">
        <v>65</v>
      </c>
      <c r="F8" s="29" t="s">
        <v>79</v>
      </c>
      <c r="G8" s="29" t="s">
        <v>61</v>
      </c>
      <c r="O8" s="9" t="s">
        <v>179</v>
      </c>
      <c r="P8" s="41" t="s">
        <v>228</v>
      </c>
      <c r="R8" t="s">
        <v>283</v>
      </c>
      <c r="S8" t="s">
        <v>267</v>
      </c>
      <c r="T8" t="s">
        <v>277</v>
      </c>
      <c r="U8" t="s">
        <v>281</v>
      </c>
      <c r="V8" t="s">
        <v>270</v>
      </c>
      <c r="W8">
        <v>14</v>
      </c>
      <c r="X8">
        <v>0.11</v>
      </c>
      <c r="AB8" t="s">
        <v>79</v>
      </c>
      <c r="AD8" t="s">
        <v>61</v>
      </c>
      <c r="AE8" t="s">
        <v>136</v>
      </c>
      <c r="AG8" t="s">
        <v>52</v>
      </c>
      <c r="AI8" s="65" t="s">
        <v>351</v>
      </c>
      <c r="AJ8" t="s">
        <v>58</v>
      </c>
    </row>
    <row r="9" spans="1:36" x14ac:dyDescent="0.25">
      <c r="A9" s="16" t="s">
        <v>20</v>
      </c>
      <c r="B9" s="47"/>
      <c r="C9" s="10" t="s">
        <v>219</v>
      </c>
      <c r="D9" s="45" t="s">
        <v>97</v>
      </c>
      <c r="E9" s="19" t="s">
        <v>123</v>
      </c>
      <c r="F9" s="29" t="s">
        <v>80</v>
      </c>
      <c r="G9" s="29" t="s">
        <v>62</v>
      </c>
      <c r="O9" s="9" t="s">
        <v>180</v>
      </c>
      <c r="P9" s="41" t="s">
        <v>188</v>
      </c>
      <c r="R9" t="s">
        <v>284</v>
      </c>
      <c r="S9" t="s">
        <v>267</v>
      </c>
      <c r="T9" t="s">
        <v>277</v>
      </c>
      <c r="U9" t="s">
        <v>281</v>
      </c>
      <c r="V9" t="s">
        <v>270</v>
      </c>
      <c r="W9">
        <v>26</v>
      </c>
      <c r="X9">
        <v>0.12</v>
      </c>
      <c r="AB9" t="s">
        <v>80</v>
      </c>
      <c r="AD9" t="s">
        <v>62</v>
      </c>
      <c r="AE9" t="s">
        <v>184</v>
      </c>
      <c r="AG9" s="65" t="s">
        <v>354</v>
      </c>
      <c r="AJ9" t="s">
        <v>196</v>
      </c>
    </row>
    <row r="10" spans="1:36" x14ac:dyDescent="0.25">
      <c r="A10" s="16" t="s">
        <v>21</v>
      </c>
      <c r="B10" s="47"/>
      <c r="C10" s="37" t="s">
        <v>220</v>
      </c>
      <c r="D10" s="44" t="s">
        <v>98</v>
      </c>
      <c r="E10" s="19" t="s">
        <v>129</v>
      </c>
      <c r="F10" s="30" t="s">
        <v>148</v>
      </c>
      <c r="G10" s="30" t="s">
        <v>64</v>
      </c>
      <c r="O10" s="9" t="s">
        <v>182</v>
      </c>
      <c r="P10" s="41" t="s">
        <v>189</v>
      </c>
      <c r="R10" t="s">
        <v>285</v>
      </c>
      <c r="S10" t="s">
        <v>274</v>
      </c>
      <c r="T10" t="s">
        <v>286</v>
      </c>
      <c r="U10" t="s">
        <v>112</v>
      </c>
      <c r="V10" t="s">
        <v>272</v>
      </c>
      <c r="W10" t="s">
        <v>270</v>
      </c>
      <c r="X10">
        <v>0.13</v>
      </c>
      <c r="AB10" t="s">
        <v>148</v>
      </c>
      <c r="AD10" t="s">
        <v>64</v>
      </c>
      <c r="AE10" t="s">
        <v>125</v>
      </c>
      <c r="AG10" s="65" t="s">
        <v>355</v>
      </c>
      <c r="AJ10" t="s">
        <v>197</v>
      </c>
    </row>
    <row r="11" spans="1:36" x14ac:dyDescent="0.25">
      <c r="A11" s="8" t="s">
        <v>154</v>
      </c>
      <c r="C11" s="115" t="s">
        <v>221</v>
      </c>
      <c r="D11" s="45" t="s">
        <v>120</v>
      </c>
      <c r="E11" s="19" t="s">
        <v>128</v>
      </c>
      <c r="F11" s="30" t="s">
        <v>77</v>
      </c>
      <c r="G11" s="30" t="s">
        <v>65</v>
      </c>
      <c r="AB11" t="s">
        <v>77</v>
      </c>
      <c r="AD11" t="s">
        <v>65</v>
      </c>
      <c r="AE11" t="s">
        <v>119</v>
      </c>
      <c r="AG11" s="65" t="s">
        <v>356</v>
      </c>
      <c r="AJ11" t="s">
        <v>198</v>
      </c>
    </row>
    <row r="12" spans="1:36" x14ac:dyDescent="0.25">
      <c r="A12" s="16" t="s">
        <v>22</v>
      </c>
      <c r="C12" s="114" t="s">
        <v>222</v>
      </c>
      <c r="D12" s="46" t="s">
        <v>99</v>
      </c>
      <c r="E12" s="19" t="s">
        <v>63</v>
      </c>
      <c r="F12" s="31" t="s">
        <v>89</v>
      </c>
      <c r="G12" s="29" t="s">
        <v>123</v>
      </c>
      <c r="AB12" t="s">
        <v>89</v>
      </c>
      <c r="AD12" t="s">
        <v>123</v>
      </c>
      <c r="AE12" t="s">
        <v>59</v>
      </c>
      <c r="AG12" t="s">
        <v>154</v>
      </c>
      <c r="AJ12" t="s">
        <v>122</v>
      </c>
    </row>
    <row r="13" spans="1:36" x14ac:dyDescent="0.25">
      <c r="A13" s="14" t="s">
        <v>4</v>
      </c>
      <c r="D13" s="45" t="s">
        <v>100</v>
      </c>
      <c r="E13" s="19" t="s">
        <v>66</v>
      </c>
      <c r="F13" s="31" t="s">
        <v>83</v>
      </c>
      <c r="G13" s="29" t="s">
        <v>129</v>
      </c>
      <c r="AB13" t="s">
        <v>83</v>
      </c>
      <c r="AD13" t="s">
        <v>129</v>
      </c>
      <c r="AE13" t="s">
        <v>141</v>
      </c>
      <c r="AG13" t="s">
        <v>22</v>
      </c>
      <c r="AJ13" t="s">
        <v>201</v>
      </c>
    </row>
    <row r="14" spans="1:36" x14ac:dyDescent="0.25">
      <c r="A14" s="14" t="s">
        <v>5</v>
      </c>
      <c r="C14" s="6"/>
      <c r="D14" s="45" t="s">
        <v>138</v>
      </c>
      <c r="E14" s="19" t="s">
        <v>67</v>
      </c>
      <c r="F14" s="31" t="s">
        <v>84</v>
      </c>
      <c r="G14" s="29" t="s">
        <v>128</v>
      </c>
      <c r="AB14" t="s">
        <v>84</v>
      </c>
      <c r="AD14" t="s">
        <v>128</v>
      </c>
      <c r="AG14" t="s">
        <v>4</v>
      </c>
      <c r="AJ14" t="s">
        <v>327</v>
      </c>
    </row>
    <row r="15" spans="1:36" x14ac:dyDescent="0.25">
      <c r="A15" s="16" t="s">
        <v>23</v>
      </c>
      <c r="C15" s="6"/>
      <c r="D15" s="45" t="s">
        <v>138</v>
      </c>
      <c r="E15" s="19" t="s">
        <v>124</v>
      </c>
      <c r="F15" s="32" t="s">
        <v>73</v>
      </c>
      <c r="G15" s="29" t="s">
        <v>63</v>
      </c>
      <c r="AB15" t="s">
        <v>73</v>
      </c>
      <c r="AD15" t="s">
        <v>63</v>
      </c>
      <c r="AG15" t="s">
        <v>357</v>
      </c>
      <c r="AJ15" t="s">
        <v>141</v>
      </c>
    </row>
    <row r="16" spans="1:36" x14ac:dyDescent="0.25">
      <c r="A16" s="16" t="s">
        <v>24</v>
      </c>
      <c r="C16" s="7"/>
      <c r="D16" s="45" t="s">
        <v>139</v>
      </c>
      <c r="E16" s="20" t="s">
        <v>121</v>
      </c>
      <c r="F16" s="32" t="s">
        <v>137</v>
      </c>
      <c r="G16" s="29" t="s">
        <v>66</v>
      </c>
      <c r="AB16" t="s">
        <v>137</v>
      </c>
      <c r="AD16" t="s">
        <v>66</v>
      </c>
      <c r="AG16" t="s">
        <v>5</v>
      </c>
      <c r="AJ16" t="s">
        <v>213</v>
      </c>
    </row>
    <row r="17" spans="1:36" x14ac:dyDescent="0.25">
      <c r="A17" s="16" t="s">
        <v>25</v>
      </c>
      <c r="E17" s="19" t="s">
        <v>136</v>
      </c>
      <c r="F17" s="32" t="s">
        <v>81</v>
      </c>
      <c r="G17" s="29" t="s">
        <v>67</v>
      </c>
      <c r="AB17" t="s">
        <v>81</v>
      </c>
      <c r="AD17" t="s">
        <v>67</v>
      </c>
      <c r="AG17" t="s">
        <v>23</v>
      </c>
      <c r="AJ17" t="s">
        <v>214</v>
      </c>
    </row>
    <row r="18" spans="1:36" x14ac:dyDescent="0.25">
      <c r="A18" s="16" t="s">
        <v>26</v>
      </c>
      <c r="E18" s="21" t="s">
        <v>141</v>
      </c>
      <c r="F18" s="32" t="s">
        <v>82</v>
      </c>
      <c r="G18" s="29" t="s">
        <v>124</v>
      </c>
      <c r="AB18" t="s">
        <v>82</v>
      </c>
      <c r="AD18" t="s">
        <v>124</v>
      </c>
      <c r="AG18" s="65" t="s">
        <v>358</v>
      </c>
      <c r="AJ18" t="s">
        <v>215</v>
      </c>
    </row>
    <row r="19" spans="1:36" x14ac:dyDescent="0.25">
      <c r="A19" s="16" t="s">
        <v>27</v>
      </c>
      <c r="E19" s="22" t="s">
        <v>60</v>
      </c>
      <c r="F19" s="32" t="s">
        <v>74</v>
      </c>
      <c r="G19" s="29" t="s">
        <v>121</v>
      </c>
      <c r="AB19" t="s">
        <v>74</v>
      </c>
      <c r="AD19" t="s">
        <v>121</v>
      </c>
      <c r="AG19" t="s">
        <v>25</v>
      </c>
      <c r="AJ19" t="s">
        <v>216</v>
      </c>
    </row>
    <row r="20" spans="1:36" x14ac:dyDescent="0.25">
      <c r="A20" s="16" t="s">
        <v>28</v>
      </c>
      <c r="E20" s="22" t="s">
        <v>69</v>
      </c>
      <c r="F20" s="8" t="s">
        <v>141</v>
      </c>
      <c r="G20" s="33" t="s">
        <v>136</v>
      </c>
      <c r="AB20" t="s">
        <v>141</v>
      </c>
      <c r="AD20" t="s">
        <v>136</v>
      </c>
      <c r="AG20" t="s">
        <v>26</v>
      </c>
      <c r="AJ20" t="s">
        <v>217</v>
      </c>
    </row>
    <row r="21" spans="1:36" x14ac:dyDescent="0.25">
      <c r="A21" s="16" t="s">
        <v>29</v>
      </c>
      <c r="E21" s="22" t="s">
        <v>136</v>
      </c>
      <c r="G21" s="13" t="s">
        <v>71</v>
      </c>
      <c r="AD21" t="s">
        <v>71</v>
      </c>
      <c r="AG21" s="65" t="s">
        <v>359</v>
      </c>
    </row>
    <row r="22" spans="1:36" x14ac:dyDescent="0.25">
      <c r="A22" s="8" t="s">
        <v>155</v>
      </c>
      <c r="E22" s="23" t="s">
        <v>127</v>
      </c>
      <c r="G22" s="13" t="s">
        <v>70</v>
      </c>
      <c r="AD22" t="s">
        <v>70</v>
      </c>
      <c r="AG22" t="s">
        <v>28</v>
      </c>
    </row>
    <row r="23" spans="1:36" x14ac:dyDescent="0.25">
      <c r="A23" s="16" t="s">
        <v>30</v>
      </c>
      <c r="E23" s="23" t="s">
        <v>126</v>
      </c>
      <c r="G23" s="13" t="s">
        <v>111</v>
      </c>
      <c r="AD23" t="s">
        <v>111</v>
      </c>
      <c r="AG23" t="s">
        <v>29</v>
      </c>
    </row>
    <row r="24" spans="1:36" x14ac:dyDescent="0.25">
      <c r="A24" s="16" t="s">
        <v>31</v>
      </c>
      <c r="E24" s="23" t="s">
        <v>131</v>
      </c>
      <c r="G24" s="13" t="s">
        <v>141</v>
      </c>
      <c r="AD24" t="s">
        <v>141</v>
      </c>
      <c r="AG24" t="s">
        <v>155</v>
      </c>
    </row>
    <row r="25" spans="1:36" x14ac:dyDescent="0.25">
      <c r="A25" s="14" t="s">
        <v>6</v>
      </c>
      <c r="E25" s="23" t="s">
        <v>125</v>
      </c>
      <c r="G25" s="12" t="s">
        <v>183</v>
      </c>
      <c r="AG25" t="s">
        <v>30</v>
      </c>
    </row>
    <row r="26" spans="1:36" x14ac:dyDescent="0.25">
      <c r="A26" s="14" t="s">
        <v>7</v>
      </c>
      <c r="E26" s="24" t="s">
        <v>119</v>
      </c>
      <c r="G26" s="12" t="s">
        <v>127</v>
      </c>
      <c r="AG26" t="s">
        <v>31</v>
      </c>
    </row>
    <row r="27" spans="1:36" x14ac:dyDescent="0.25">
      <c r="A27" s="8" t="s">
        <v>156</v>
      </c>
      <c r="E27" s="24" t="s">
        <v>59</v>
      </c>
      <c r="G27" s="12" t="s">
        <v>143</v>
      </c>
      <c r="AG27" t="s">
        <v>6</v>
      </c>
    </row>
    <row r="28" spans="1:36" x14ac:dyDescent="0.25">
      <c r="A28" s="14" t="s">
        <v>8</v>
      </c>
      <c r="E28" s="23" t="s">
        <v>141</v>
      </c>
      <c r="G28" s="12" t="s">
        <v>126</v>
      </c>
      <c r="AG28" t="s">
        <v>156</v>
      </c>
    </row>
    <row r="29" spans="1:36" x14ac:dyDescent="0.25">
      <c r="A29" s="14" t="s">
        <v>9</v>
      </c>
      <c r="E29" s="25" t="s">
        <v>60</v>
      </c>
      <c r="G29" s="12" t="s">
        <v>60</v>
      </c>
      <c r="AG29" t="s">
        <v>8</v>
      </c>
    </row>
    <row r="30" spans="1:36" x14ac:dyDescent="0.25">
      <c r="A30" s="8" t="s">
        <v>157</v>
      </c>
      <c r="E30" s="25" t="s">
        <v>69</v>
      </c>
      <c r="G30" s="12" t="s">
        <v>69</v>
      </c>
      <c r="AG30" t="s">
        <v>9</v>
      </c>
    </row>
    <row r="31" spans="1:36" x14ac:dyDescent="0.25">
      <c r="A31" s="16" t="s">
        <v>32</v>
      </c>
      <c r="E31" s="26" t="s">
        <v>68</v>
      </c>
      <c r="G31" s="12" t="s">
        <v>136</v>
      </c>
      <c r="AG31" t="s">
        <v>157</v>
      </c>
    </row>
    <row r="32" spans="1:36" x14ac:dyDescent="0.25">
      <c r="A32" s="16" t="s">
        <v>33</v>
      </c>
      <c r="E32" s="27" t="s">
        <v>141</v>
      </c>
      <c r="G32" s="12" t="s">
        <v>184</v>
      </c>
      <c r="AG32" t="s">
        <v>32</v>
      </c>
    </row>
    <row r="33" spans="1:33" x14ac:dyDescent="0.25">
      <c r="A33" s="16" t="s">
        <v>34</v>
      </c>
      <c r="E33" s="2" t="s">
        <v>190</v>
      </c>
      <c r="G33" s="12" t="s">
        <v>125</v>
      </c>
      <c r="AG33" t="s">
        <v>33</v>
      </c>
    </row>
    <row r="34" spans="1:33" x14ac:dyDescent="0.25">
      <c r="A34" s="16" t="s">
        <v>35</v>
      </c>
      <c r="E34" s="2" t="s">
        <v>191</v>
      </c>
      <c r="G34" s="12" t="s">
        <v>119</v>
      </c>
      <c r="AG34" s="65" t="s">
        <v>360</v>
      </c>
    </row>
    <row r="35" spans="1:33" x14ac:dyDescent="0.25">
      <c r="A35" s="16" t="s">
        <v>36</v>
      </c>
      <c r="E35" s="3" t="s">
        <v>56</v>
      </c>
      <c r="G35" s="12" t="s">
        <v>59</v>
      </c>
      <c r="AG35" t="s">
        <v>34</v>
      </c>
    </row>
    <row r="36" spans="1:33" x14ac:dyDescent="0.25">
      <c r="A36" s="14" t="s">
        <v>10</v>
      </c>
      <c r="E36" t="s">
        <v>192</v>
      </c>
      <c r="G36" s="12" t="s">
        <v>141</v>
      </c>
      <c r="AG36" t="s">
        <v>35</v>
      </c>
    </row>
    <row r="37" spans="1:33" x14ac:dyDescent="0.25">
      <c r="A37" s="16" t="s">
        <v>37</v>
      </c>
      <c r="E37" t="s">
        <v>193</v>
      </c>
      <c r="G37" s="11" t="s">
        <v>60</v>
      </c>
      <c r="AG37" t="s">
        <v>36</v>
      </c>
    </row>
    <row r="38" spans="1:33" x14ac:dyDescent="0.25">
      <c r="A38" s="16" t="s">
        <v>38</v>
      </c>
      <c r="E38" t="s">
        <v>194</v>
      </c>
      <c r="G38" s="11" t="s">
        <v>69</v>
      </c>
      <c r="AG38" t="s">
        <v>10</v>
      </c>
    </row>
    <row r="39" spans="1:33" x14ac:dyDescent="0.25">
      <c r="A39" s="14" t="s">
        <v>11</v>
      </c>
      <c r="E39" t="s">
        <v>195</v>
      </c>
      <c r="G39" s="11" t="s">
        <v>136</v>
      </c>
      <c r="AG39" s="65" t="s">
        <v>361</v>
      </c>
    </row>
    <row r="40" spans="1:33" x14ac:dyDescent="0.25">
      <c r="A40" s="16" t="s">
        <v>39</v>
      </c>
      <c r="E40" t="s">
        <v>58</v>
      </c>
      <c r="G40" s="11" t="s">
        <v>141</v>
      </c>
      <c r="AG40" t="s">
        <v>37</v>
      </c>
    </row>
    <row r="41" spans="1:33" x14ac:dyDescent="0.25">
      <c r="A41" s="16" t="s">
        <v>40</v>
      </c>
      <c r="E41" t="s">
        <v>196</v>
      </c>
      <c r="AG41" t="s">
        <v>38</v>
      </c>
    </row>
    <row r="42" spans="1:33" x14ac:dyDescent="0.25">
      <c r="A42" s="16" t="s">
        <v>41</v>
      </c>
      <c r="E42" t="s">
        <v>197</v>
      </c>
      <c r="AG42" t="s">
        <v>11</v>
      </c>
    </row>
    <row r="43" spans="1:33" x14ac:dyDescent="0.25">
      <c r="A43" s="14" t="s">
        <v>12</v>
      </c>
      <c r="E43" t="s">
        <v>198</v>
      </c>
      <c r="AG43" t="s">
        <v>39</v>
      </c>
    </row>
    <row r="44" spans="1:33" x14ac:dyDescent="0.25">
      <c r="A44" s="14" t="s">
        <v>13</v>
      </c>
      <c r="E44" t="s">
        <v>199</v>
      </c>
      <c r="AG44" t="s">
        <v>40</v>
      </c>
    </row>
    <row r="45" spans="1:33" x14ac:dyDescent="0.25">
      <c r="A45" s="8" t="s">
        <v>158</v>
      </c>
      <c r="E45" t="s">
        <v>122</v>
      </c>
      <c r="AG45" t="s">
        <v>41</v>
      </c>
    </row>
    <row r="46" spans="1:33" x14ac:dyDescent="0.25">
      <c r="A46" s="16" t="s">
        <v>42</v>
      </c>
      <c r="E46" t="s">
        <v>200</v>
      </c>
      <c r="AG46" t="s">
        <v>12</v>
      </c>
    </row>
    <row r="47" spans="1:33" x14ac:dyDescent="0.25">
      <c r="A47" s="16" t="s">
        <v>43</v>
      </c>
      <c r="E47" t="s">
        <v>201</v>
      </c>
      <c r="AG47" t="s">
        <v>13</v>
      </c>
    </row>
    <row r="48" spans="1:33" x14ac:dyDescent="0.25">
      <c r="A48" s="16" t="s">
        <v>44</v>
      </c>
      <c r="E48" t="s">
        <v>202</v>
      </c>
      <c r="AG48" s="65" t="s">
        <v>362</v>
      </c>
    </row>
    <row r="49" spans="1:33" x14ac:dyDescent="0.25">
      <c r="A49" s="16" t="s">
        <v>45</v>
      </c>
      <c r="E49" t="s">
        <v>203</v>
      </c>
      <c r="AG49" t="s">
        <v>42</v>
      </c>
    </row>
    <row r="50" spans="1:33" x14ac:dyDescent="0.25">
      <c r="A50" s="8" t="s">
        <v>159</v>
      </c>
      <c r="E50" t="s">
        <v>204</v>
      </c>
      <c r="AG50" t="s">
        <v>43</v>
      </c>
    </row>
    <row r="51" spans="1:33" x14ac:dyDescent="0.25">
      <c r="A51" s="14" t="s">
        <v>14</v>
      </c>
      <c r="E51" t="s">
        <v>205</v>
      </c>
      <c r="AG51" s="65" t="s">
        <v>363</v>
      </c>
    </row>
    <row r="52" spans="1:33" x14ac:dyDescent="0.25">
      <c r="A52" s="16" t="s">
        <v>46</v>
      </c>
      <c r="E52" t="s">
        <v>206</v>
      </c>
      <c r="AG52" s="65" t="s">
        <v>364</v>
      </c>
    </row>
    <row r="53" spans="1:33" x14ac:dyDescent="0.25">
      <c r="A53" s="16" t="s">
        <v>47</v>
      </c>
      <c r="E53" t="s">
        <v>207</v>
      </c>
      <c r="AG53" t="s">
        <v>44</v>
      </c>
    </row>
    <row r="54" spans="1:33" x14ac:dyDescent="0.25">
      <c r="A54" s="15" t="s">
        <v>15</v>
      </c>
      <c r="E54" t="s">
        <v>208</v>
      </c>
      <c r="AG54" t="s">
        <v>45</v>
      </c>
    </row>
    <row r="55" spans="1:33" x14ac:dyDescent="0.25">
      <c r="A55" s="16" t="s">
        <v>48</v>
      </c>
      <c r="E55" t="s">
        <v>209</v>
      </c>
      <c r="AG55" t="s">
        <v>159</v>
      </c>
    </row>
    <row r="56" spans="1:33" x14ac:dyDescent="0.25">
      <c r="A56" s="16" t="s">
        <v>49</v>
      </c>
      <c r="E56" t="s">
        <v>210</v>
      </c>
      <c r="AG56" t="s">
        <v>14</v>
      </c>
    </row>
    <row r="57" spans="1:33" x14ac:dyDescent="0.25">
      <c r="A57" s="16" t="s">
        <v>50</v>
      </c>
      <c r="E57" t="s">
        <v>211</v>
      </c>
      <c r="AG57" t="s">
        <v>46</v>
      </c>
    </row>
    <row r="58" spans="1:33" x14ac:dyDescent="0.25">
      <c r="A58" s="15" t="s">
        <v>16</v>
      </c>
      <c r="E58" t="s">
        <v>141</v>
      </c>
      <c r="AG58" s="65" t="s">
        <v>365</v>
      </c>
    </row>
    <row r="59" spans="1:33" x14ac:dyDescent="0.25">
      <c r="A59" s="16" t="s">
        <v>51</v>
      </c>
      <c r="E59" t="s">
        <v>141</v>
      </c>
      <c r="AG59" t="s">
        <v>47</v>
      </c>
    </row>
    <row r="60" spans="1:33" x14ac:dyDescent="0.25">
      <c r="A60" s="16" t="s">
        <v>141</v>
      </c>
      <c r="E60" t="s">
        <v>212</v>
      </c>
      <c r="AG60" t="s">
        <v>15</v>
      </c>
    </row>
    <row r="61" spans="1:33" x14ac:dyDescent="0.25">
      <c r="A61" s="57" t="s">
        <v>235</v>
      </c>
      <c r="E61" t="s">
        <v>213</v>
      </c>
      <c r="AG61" t="s">
        <v>48</v>
      </c>
    </row>
    <row r="62" spans="1:33" x14ac:dyDescent="0.25">
      <c r="E62" t="s">
        <v>213</v>
      </c>
      <c r="AG62" t="s">
        <v>49</v>
      </c>
    </row>
    <row r="63" spans="1:33" x14ac:dyDescent="0.25">
      <c r="E63" t="s">
        <v>214</v>
      </c>
      <c r="AG63" t="s">
        <v>50</v>
      </c>
    </row>
    <row r="64" spans="1:33" x14ac:dyDescent="0.25">
      <c r="E64" t="s">
        <v>214</v>
      </c>
      <c r="AG64" t="s">
        <v>16</v>
      </c>
    </row>
    <row r="65" spans="5:33" x14ac:dyDescent="0.25">
      <c r="E65" t="s">
        <v>215</v>
      </c>
      <c r="AG65" t="s">
        <v>51</v>
      </c>
    </row>
    <row r="66" spans="5:33" x14ac:dyDescent="0.25">
      <c r="E66" t="s">
        <v>215</v>
      </c>
      <c r="AG66" t="s">
        <v>141</v>
      </c>
    </row>
    <row r="67" spans="5:33" x14ac:dyDescent="0.25">
      <c r="E67" t="s">
        <v>216</v>
      </c>
      <c r="AG67" t="s">
        <v>235</v>
      </c>
    </row>
    <row r="68" spans="5:33" x14ac:dyDescent="0.25">
      <c r="E68" t="s">
        <v>217</v>
      </c>
    </row>
  </sheetData>
  <sortState ref="AN2:AN32">
    <sortCondition ref="AN2"/>
  </sortState>
  <mergeCells count="2">
    <mergeCell ref="O1:P1"/>
    <mergeCell ref="H1:I1"/>
  </mergeCells>
  <pageMargins left="0.7" right="0.7" top="0.75" bottom="0.75" header="0.3" footer="0.3"/>
  <pageSetup orientation="portrait" r:id="rId1"/>
  <headerFooter>
    <oddHeader xml:space="preserve">&amp;L&amp;B&amp;14ENERGY STUDY FUNDING REQUEST FORM&amp;"Arial,Regular"&amp;10
&amp;9Page &amp;P of &amp;N&amp;C
FOR POWER SMART PARTNERS PROGRAM&amp;8
</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perations_x002d__x0020_Program_x0020_Offer xmlns="b08aca8c-26da-4fef-88bb-c898a3530e17" xsi:nil="true"/>
    <Work_x0020_Group xmlns="b08aca8c-26da-4fef-88bb-c898a3530e17">Engineering</Work_x0020_Group>
    <Template_x0020_Type xmlns="b08aca8c-26da-4fef-88bb-c898a3530e17">Framework/Manual/Guidelines</Template_x0020_Type>
    <Operations_x002d_Program_x0020_Sector xmlns="b08aca8c-26da-4fef-88bb-c898a3530e17" xsi:nil="true"/>
    <Identifier xmlns="b08aca8c-26da-4fef-88bb-c898a3530e17">CEM-9462-OPE-TEM-522</Identifier>
    <Engineering_x002d_Document_x0020_status xmlns="b08aca8c-26da-4fef-88bb-c898a3530e17" xsi:nil="true"/>
    <Operations_x002d__x0020_Program_x002f_Offer_x0020_Type xmlns="b08aca8c-26da-4fef-88bb-c898a3530e17" xsi:nil="true"/>
    <Operations_x002d_Template_x0020_Type xmlns="b08aca8c-26da-4fef-88bb-c898a3530e17" xsi:nil="true"/>
    <Document_x0020_Category xmlns="b08aca8c-26da-4fef-88bb-c898a3530e17">Operational</Document_x0020_Category>
    <Admin xmlns="b08aca8c-26da-4fef-88bb-c898a3530e17" xsi:nil="true"/>
    <Cost_x0020_Centre_x0020__x0023__x0020_Abbreviation xmlns="b08aca8c-26da-4fef-88bb-c898a3530e17">9462</Cost_x0020_Centre_x0020__x0023__x0020_Abbreviation>
    <Engineering_x002d_Team xmlns="b08aca8c-26da-4fef-88bb-c898a3530e17" xsi:nil="true"/>
    <Operations_x002d_Program xmlns="b08aca8c-26da-4fef-88bb-c898a3530e17" xsi:nil="true"/>
    <Engineering_x0020_Category xmlns="b08aca8c-26da-4fef-88bb-c898a3530e17">Energy Study</Engineering_x0020_Category>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BC91D365B5B7042961486ABFE5690D6" ma:contentTypeVersion="20" ma:contentTypeDescription="Create a new document." ma:contentTypeScope="" ma:versionID="9732b12bbd03d099e56473dec77ddc6b">
  <xsd:schema xmlns:xsd="http://www.w3.org/2001/XMLSchema" xmlns:xs="http://www.w3.org/2001/XMLSchema" xmlns:p="http://schemas.microsoft.com/office/2006/metadata/properties" xmlns:ns2="b08aca8c-26da-4fef-88bb-c898a3530e17" xmlns:ns3="31c58d42-20df-4b24-b434-690cd589c34c" targetNamespace="http://schemas.microsoft.com/office/2006/metadata/properties" ma:root="true" ma:fieldsID="2b0e569015d44dd266d9b2d93ed0e24d" ns2:_="" ns3:_="">
    <xsd:import namespace="b08aca8c-26da-4fef-88bb-c898a3530e17"/>
    <xsd:import namespace="31c58d42-20df-4b24-b434-690cd589c34c"/>
    <xsd:element name="properties">
      <xsd:complexType>
        <xsd:sequence>
          <xsd:element name="documentManagement">
            <xsd:complexType>
              <xsd:all>
                <xsd:element ref="ns2:Work_x0020_Group"/>
                <xsd:element ref="ns2:Cost_x0020_Centre_x0020__x0023__x0020_Abbreviation"/>
                <xsd:element ref="ns2:Document_x0020_Category"/>
                <xsd:element ref="ns2:Template_x0020_Type" minOccurs="0"/>
                <xsd:element ref="ns2:Engineering_x002d_Team" minOccurs="0"/>
                <xsd:element ref="ns2:Engineering_x002d_Document_x0020_status" minOccurs="0"/>
                <xsd:element ref="ns2:Operations_x002d_Program_x0020_Sector" minOccurs="0"/>
                <xsd:element ref="ns2:Operations_x002d_Program" minOccurs="0"/>
                <xsd:element ref="ns2:Operations_x002d__x0020_Program_x002f_Offer_x0020_Type" minOccurs="0"/>
                <xsd:element ref="ns2:Operations_x002d__x0020_Program_x0020_Offer" minOccurs="0"/>
                <xsd:element ref="ns2:Operations_x002d_Template_x0020_Type" minOccurs="0"/>
                <xsd:element ref="ns2:Admin" minOccurs="0"/>
                <xsd:element ref="ns2:Identifier" minOccurs="0"/>
                <xsd:element ref="ns2:Engineering_x0020_Categor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8aca8c-26da-4fef-88bb-c898a3530e17" elementFormDefault="qualified">
    <xsd:import namespace="http://schemas.microsoft.com/office/2006/documentManagement/types"/>
    <xsd:import namespace="http://schemas.microsoft.com/office/infopath/2007/PartnerControls"/>
    <xsd:element name="Work_x0020_Group" ma:index="2" ma:displayName="Work Group" ma:format="Dropdown" ma:internalName="Work_x0020_Group">
      <xsd:simpleType>
        <xsd:restriction base="dms:Choice">
          <xsd:enumeration value="Business Process"/>
          <xsd:enumeration value="Business Systems"/>
          <xsd:enumeration value="Engineering"/>
          <xsd:enumeration value="Operations"/>
          <xsd:enumeration value="Quality Management"/>
        </xsd:restriction>
      </xsd:simpleType>
    </xsd:element>
    <xsd:element name="Cost_x0020_Centre_x0020__x0023__x0020_Abbreviation" ma:index="3" ma:displayName="Cost Centre # Abbreviation" ma:format="Dropdown" ma:internalName="Cost_x0020_Centre_x0020__x0023__x0020_Abbreviation">
      <xsd:simpleType>
        <xsd:restriction base="dms:Choice">
          <xsd:enumeration value="9457"/>
          <xsd:enumeration value="9462"/>
          <xsd:enumeration value="9474"/>
        </xsd:restriction>
      </xsd:simpleType>
    </xsd:element>
    <xsd:element name="Document_x0020_Category" ma:index="4" ma:displayName="Document Category" ma:format="Dropdown" ma:internalName="Document_x0020_Category">
      <xsd:simpleType>
        <xsd:restriction base="dms:Choice">
          <xsd:enumeration value="Strategic"/>
          <xsd:enumeration value="Tactical"/>
          <xsd:enumeration value="Operational"/>
        </xsd:restriction>
      </xsd:simpleType>
    </xsd:element>
    <xsd:element name="Template_x0020_Type" ma:index="6" nillable="true" ma:displayName="Template Type" ma:format="Dropdown" ma:internalName="Template_x0020_Type">
      <xsd:simpleType>
        <xsd:restriction base="dms:Choice">
          <xsd:enumeration value="Email"/>
          <xsd:enumeration value="Framework/Manual/Guidelines"/>
          <xsd:enumeration value="Memo/Briefing Note/Review/Presentation/Report"/>
          <xsd:enumeration value="Policy"/>
          <xsd:enumeration value="Process Map/Procedure/Task Instruction"/>
          <xsd:enumeration value="Standard"/>
        </xsd:restriction>
      </xsd:simpleType>
    </xsd:element>
    <xsd:element name="Engineering_x002d_Team" ma:index="7" nillable="true" ma:displayName="Engineering-Team" ma:format="Dropdown" ma:internalName="Engineering_x002d_Team">
      <xsd:simpleType>
        <xsd:restriction base="dms:Choice">
          <xsd:enumeration value="Commercial-Mechanical"/>
          <xsd:enumeration value="Industrial"/>
          <xsd:enumeration value="Lighting"/>
          <xsd:enumeration value="Commercial CNC"/>
        </xsd:restriction>
      </xsd:simpleType>
    </xsd:element>
    <xsd:element name="Engineering_x002d_Document_x0020_status" ma:index="8" nillable="true" ma:displayName="Engineering-Document status" ma:default="Current" ma:format="Dropdown" ma:internalName="Engineering_x002d_Document_x0020_status">
      <xsd:simpleType>
        <xsd:restriction base="dms:Choice">
          <xsd:enumeration value="Awaiting approval"/>
          <xsd:enumeration value="Current"/>
          <xsd:enumeration value="Update in progress"/>
          <xsd:enumeration value="Update required"/>
        </xsd:restriction>
      </xsd:simpleType>
    </xsd:element>
    <xsd:element name="Operations_x002d_Program_x0020_Sector" ma:index="9" nillable="true" ma:displayName="Operations-Program Sector" ma:format="Dropdown" ma:internalName="Operations_x002d_Program_x0020_Sector">
      <xsd:simpleType>
        <xsd:restriction base="dms:Choice">
          <xsd:enumeration value="Commercial"/>
          <xsd:enumeration value="Commercial and Industrial"/>
          <xsd:enumeration value="Industrial"/>
          <xsd:enumeration value="Residential"/>
        </xsd:restriction>
      </xsd:simpleType>
    </xsd:element>
    <xsd:element name="Operations_x002d_Program" ma:index="10" nillable="true" ma:displayName="Operations-Program" ma:format="Dropdown" ma:internalName="Operations_x002d_Program">
      <xsd:simpleType>
        <xsd:restriction base="dms:Choice">
          <xsd:enumeration value="Behavioural"/>
          <xsd:enumeration value="Capacity Focused DSM"/>
          <xsd:enumeration value="CNC"/>
          <xsd:enumeration value="C.Op"/>
          <xsd:enumeration value="Commercial"/>
          <xsd:enumeration value="Commercial &amp; Distribution"/>
          <xsd:enumeration value="Commercial, Distribution and Transmission"/>
          <xsd:enumeration value="Distribution"/>
          <xsd:enumeration value="Distribution and Transmission"/>
          <xsd:enumeration value="Low Income"/>
          <xsd:enumeration value="Load Curtailment"/>
          <xsd:enumeration value="Load Displacement"/>
          <xsd:enumeration value="Reno Rebate"/>
          <xsd:enumeration value="Retail"/>
          <xsd:enumeration value="Transmission"/>
        </xsd:restriction>
      </xsd:simpleType>
    </xsd:element>
    <xsd:element name="Operations_x002d__x0020_Program_x002f_Offer_x0020_Type" ma:index="11" nillable="true" ma:displayName="Operations- Program Offer Type" ma:format="Dropdown" ma:internalName="Operations_x002d__x0020_Program_x002f_Offer_x0020_Type">
      <xsd:simpleType>
        <xsd:restriction base="dms:Choice">
          <xsd:enumeration value="Cross Functional"/>
          <xsd:enumeration value="Energy Manager"/>
          <xsd:enumeration value="Energy Study"/>
          <xsd:enumeration value="Incentive"/>
          <xsd:enumeration value="Program Enabled"/>
        </xsd:restriction>
      </xsd:simpleType>
    </xsd:element>
    <xsd:element name="Operations_x002d__x0020_Program_x0020_Offer" ma:index="12" nillable="true" ma:displayName="Operations- Program Offer" ma:format="Dropdown" ma:internalName="Operations_x002d__x0020_Program_x0020_Offer">
      <xsd:simpleType>
        <xsd:restriction base="dms:Choice">
          <xsd:enumeration value="Advanced Load Curtailment"/>
          <xsd:enumeration value="Alumni"/>
          <xsd:enumeration value="BCH EE"/>
          <xsd:enumeration value="Cohort"/>
          <xsd:enumeration value="Cross Functional"/>
          <xsd:enumeration value="Customized"/>
          <xsd:enumeration value="Demo"/>
          <xsd:enumeration value="EELD"/>
          <xsd:enumeration value="EM&amp;T"/>
          <xsd:enumeration value="EUA"/>
          <xsd:enumeration value="Energy Study"/>
          <xsd:enumeration value="Energy Manager"/>
          <xsd:enumeration value="Energy Wise Network"/>
          <xsd:enumeration value="Incentive"/>
          <xsd:enumeration value="LDA"/>
          <xsd:enumeration value="LDA - IPO"/>
          <xsd:enumeration value="Load Management"/>
          <xsd:enumeration value="NPD"/>
          <xsd:enumeration value="Program Enabled"/>
          <xsd:enumeration value="Plant Wide Audit Level 1"/>
          <xsd:enumeration value="PWA Level 2"/>
          <xsd:enumeration value="PWA Level 3"/>
          <xsd:enumeration value="SIP"/>
          <xsd:enumeration value="Sustainable Communities"/>
          <xsd:enumeration value="System Design"/>
          <xsd:enumeration value="TMP"/>
          <xsd:enumeration value="WBD"/>
          <xsd:enumeration value="WCA"/>
          <xsd:enumeration value="Compressed air  optimization"/>
          <xsd:enumeration value="BCH Funded LDPA"/>
          <xsd:enumeration value="Customer funded LDPA"/>
          <xsd:enumeration value="BCH Funded LDFS"/>
          <xsd:enumeration value="Customer funded LDFS"/>
        </xsd:restriction>
      </xsd:simpleType>
    </xsd:element>
    <xsd:element name="Operations_x002d_Template_x0020_Type" ma:index="13" nillable="true" ma:displayName="Operations-Template Type" ma:format="Dropdown" ma:internalName="Operations_x002d_Template_x0020_Type">
      <xsd:simpleType>
        <xsd:restriction base="dms:Choice">
          <xsd:enumeration value="Appendix"/>
          <xsd:enumeration value="Agreements"/>
          <xsd:enumeration value="Credit and CCE Request"/>
          <xsd:enumeration value="Email- Direct Invoicing"/>
          <xsd:enumeration value="Email-Cheque Payment Notification"/>
          <xsd:enumeration value="Email- EFT Payment Notification"/>
          <xsd:enumeration value="Email-Letter"/>
          <xsd:enumeration value="Email- Wire Transfer setup"/>
          <xsd:enumeration value="Functions and Qualifications"/>
          <xsd:enumeration value="Invoice requisition"/>
          <xsd:enumeration value="Invoice reconciliation"/>
          <xsd:enumeration value="Non-metred/Site Setup"/>
          <xsd:enumeration value="Payment Requisition"/>
          <xsd:enumeration value="Payment Notification"/>
          <xsd:enumeration value="Payment  Process"/>
          <xsd:enumeration value="Requirement-Additional"/>
          <xsd:enumeration value="Requirement-Minimum"/>
          <xsd:enumeration value="Requirement-Proposal"/>
          <xsd:enumeration value="Requirements-Submission"/>
          <xsd:enumeration value="Schedule A"/>
          <xsd:enumeration value="Schedule B"/>
          <xsd:enumeration value="Schedule C"/>
          <xsd:enumeration value="Schedule D"/>
          <xsd:enumeration value="48 Hr"/>
          <xsd:enumeration value="Schedule E"/>
          <xsd:enumeration value="Letters ( ie extensions, warning letters overdue agmts, etc)"/>
        </xsd:restriction>
      </xsd:simpleType>
    </xsd:element>
    <xsd:element name="Admin" ma:index="14" nillable="true" ma:displayName="Admin" ma:format="Dropdown" ma:internalName="Admin">
      <xsd:simpleType>
        <xsd:restriction base="dms:Choice">
          <xsd:enumeration value="Policy"/>
          <xsd:enumeration value="Standard"/>
          <xsd:enumeration value="Framework"/>
          <xsd:enumeration value="Manual"/>
          <xsd:enumeration value="Guidelines"/>
          <xsd:enumeration value="Process Map"/>
          <xsd:enumeration value="Procedure"/>
          <xsd:enumeration value="Task Instruction"/>
          <xsd:enumeration value="Memo"/>
          <xsd:enumeration value="Briefing Note"/>
          <xsd:enumeration value="Review"/>
          <xsd:enumeration value="Presentation"/>
          <xsd:enumeration value="Report"/>
          <xsd:enumeration value="Email"/>
        </xsd:restriction>
      </xsd:simpleType>
    </xsd:element>
    <xsd:element name="Identifier" ma:index="15" nillable="true" ma:displayName="Identifier" ma:description="DO NOT enter data" ma:indexed="true" ma:internalName="Identifier">
      <xsd:simpleType>
        <xsd:restriction base="dms:Text">
          <xsd:maxLength value="255"/>
        </xsd:restriction>
      </xsd:simpleType>
    </xsd:element>
    <xsd:element name="Engineering_x0020_Category" ma:index="23" nillable="true" ma:displayName="Engineering Category" ma:format="Dropdown" ma:internalName="Engineering_x0020_Category">
      <xsd:simpleType>
        <xsd:restriction base="dms:Choice">
          <xsd:enumeration value="Alliance"/>
          <xsd:enumeration value="C Ops"/>
          <xsd:enumeration value="CBL"/>
          <xsd:enumeration value="EMT"/>
          <xsd:enumeration value="Energy Study"/>
          <xsd:enumeration value="ESRP"/>
          <xsd:enumeration value="Incentive"/>
          <xsd:enumeration value="Internal"/>
          <xsd:enumeration value="LCE"/>
          <xsd:enumeration value="LD"/>
          <xsd:enumeration value="PE"/>
          <xsd:enumeration value="PIR"/>
          <xsd:enumeration value="Pre Engagement"/>
          <xsd:enumeration value="Report"/>
          <xsd:enumeration value="Road Map"/>
          <xsd:enumeration value="SEM"/>
          <xsd:enumeration value="SIP"/>
          <xsd:enumeration value="Study Proposal"/>
          <xsd:enumeration value="xRM"/>
        </xsd:restriction>
      </xsd:simpleType>
    </xsd:element>
  </xsd:schema>
  <xsd:schema xmlns:xsd="http://www.w3.org/2001/XMLSchema" xmlns:xs="http://www.w3.org/2001/XMLSchema" xmlns:dms="http://schemas.microsoft.com/office/2006/documentManagement/types" xmlns:pc="http://schemas.microsoft.com/office/infopath/2007/PartnerControls" targetNamespace="31c58d42-20df-4b24-b434-690cd589c34c" elementFormDefault="qualified">
    <xsd:import namespace="http://schemas.microsoft.com/office/2006/documentManagement/types"/>
    <xsd:import namespace="http://schemas.microsoft.com/office/infopath/2007/PartnerControls"/>
    <xsd:element name="SharedWithUsers" ma:index="2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5B189A-5863-4EC0-AEC2-C3F42A723269}">
  <ds:schemaRef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purl.org/dc/dcmitype/"/>
    <ds:schemaRef ds:uri="31c58d42-20df-4b24-b434-690cd589c34c"/>
    <ds:schemaRef ds:uri="b08aca8c-26da-4fef-88bb-c898a3530e17"/>
    <ds:schemaRef ds:uri="http://www.w3.org/XML/1998/namespace"/>
    <ds:schemaRef ds:uri="http://purl.org/dc/elements/1.1/"/>
  </ds:schemaRefs>
</ds:datastoreItem>
</file>

<file path=customXml/itemProps2.xml><?xml version="1.0" encoding="utf-8"?>
<ds:datastoreItem xmlns:ds="http://schemas.openxmlformats.org/officeDocument/2006/customXml" ds:itemID="{26D015FE-7DD7-492D-B44C-5C4BE75E29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8aca8c-26da-4fef-88bb-c898a3530e17"/>
    <ds:schemaRef ds:uri="31c58d42-20df-4b24-b434-690cd589c3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759076B-E74A-45A4-9023-AACBD786C6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Instructions</vt:lpstr>
      <vt:lpstr>Proposal</vt:lpstr>
      <vt:lpstr>Study Offers</vt:lpstr>
      <vt:lpstr>VariableData</vt:lpstr>
      <vt:lpstr>'Study Offers'!_GoBack</vt:lpstr>
      <vt:lpstr>Proposal!Print_Area</vt:lpstr>
      <vt:lpstr>Proposal_date</vt:lpstr>
      <vt:lpstr>SectionN</vt:lpstr>
      <vt:lpstr>SectionO</vt:lpstr>
      <vt:lpstr>SectionS</vt:lpstr>
      <vt:lpstr>Type_of_study</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Study Funding Proposal</dc:title>
  <dc:subject>Power Smart</dc:subject>
  <dc:creator>Broers, Niels</dc:creator>
  <cp:keywords>Power Smart</cp:keywords>
  <dc:description>BCH-QMS-9462-D-020
PS Study Proposal Template
Revision 9 - 2011-12-05 Tom Burger, Metrafore</dc:description>
  <cp:lastModifiedBy>Perewernycky, Tanya</cp:lastModifiedBy>
  <cp:lastPrinted>2021-02-02T18:35:02Z</cp:lastPrinted>
  <dcterms:created xsi:type="dcterms:W3CDTF">2011-02-03T21:25:50Z</dcterms:created>
  <dcterms:modified xsi:type="dcterms:W3CDTF">2021-03-01T17:23:50Z</dcterms:modified>
  <cp:category>Form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0x010100BBC91D365B5B7042961486ABFE5690D6</vt:lpwstr>
  </property>
  <property fmtid="{D5CDD505-2E9C-101B-9397-08002B2CF9AE}" pid="3" name="WorkflowChangePath">
    <vt:lpwstr>d8fe83fc-4883-4a89-9054-83295c885927,4;d8fe83fc-4883-4a89-9054-83295c885927,6;d8fe83fc-4883-4a89-9054-83295c885927,8;d8fe83fc-4883-4a89-9054-83295c885927,10;d8fe83fc-4883-4a89-9054-83295c885927,12;d8fe83fc-4883-4a89-9054-83295c885927,15;d8fe83fc-4883-4a89</vt:lpwstr>
  </property>
</Properties>
</file>