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https://hydroshare.bchydro.bc.ca/Workgroup/PowerSmartEngineering/28 Product Development/Social Housing/"/>
    </mc:Choice>
  </mc:AlternateContent>
  <xr:revisionPtr revIDLastSave="0" documentId="13_ncr:1_{4E603449-14D5-440E-BFA8-F4BF2291FA86}" xr6:coauthVersionLast="47" xr6:coauthVersionMax="47" xr10:uidLastSave="{00000000-0000-0000-0000-000000000000}"/>
  <workbookProtection workbookAlgorithmName="SHA-512" workbookHashValue="TaEL3D2TVLUICUTCzXaCoIWsAWl/vwGiCXcAxAHpBnggiymmcM2gCvzQ1VokbbjvA/4Egh7q5tqoLwN1zJ8l3w==" workbookSaltValue="ZT2Pe/diDjAG5g3IwuJsKQ==" workbookSpinCount="100000" lockStructure="1"/>
  <bookViews>
    <workbookView xWindow="-110" yWindow="-110" windowWidth="19420" windowHeight="11620" tabRatio="861" firstSheet="1" activeTab="1" xr2:uid="{00000000-000D-0000-FFFF-FFFF00000000}"/>
  </bookViews>
  <sheets>
    <sheet name="Customer Info - Step 1" sheetId="11" state="hidden" r:id="rId1"/>
    <sheet name="Site 1" sheetId="1" r:id="rId2"/>
    <sheet name="Site 2" sheetId="16" r:id="rId3"/>
    <sheet name="Deliverables" sheetId="15" state="hidden" r:id="rId4"/>
    <sheet name="VariableData" sheetId="2" state="hidden" r:id="rId5"/>
  </sheets>
  <definedNames>
    <definedName name="EndUses" localSheetId="0">INDEX(Table18[End Uses],1,1):INDEX(Table18[End Uses],COUNTA(Table18[End Uses]),1)</definedName>
    <definedName name="EndUses" localSheetId="3">INDEX(Table18[End Uses],1,1):INDEX(Table18[End Uses],COUNTA(Table18[End Uses]),1)</definedName>
    <definedName name="EndUses" localSheetId="2">INDEX(Table18[End Uses],1,1):INDEX(Table18[End Uses],COUNTA(Table18[End Uses]),1)</definedName>
    <definedName name="EndUses">INDEX(Table18[End Uses],1,1):INDEX(Table18[End Uses],COUNTA(Table18[End Uses]),1)</definedName>
    <definedName name="expD" localSheetId="0">INDEX(Table18[$/exp],1,1):INDEX(Table18[$/exp],COUNTA(Table18[$/exp]),1)</definedName>
    <definedName name="expD" localSheetId="3">INDEX(Table18[$/exp],1,1):INDEX(Table18[$/exp],COUNTA(Table18[$/exp]),1)</definedName>
    <definedName name="expD" localSheetId="2">INDEX(Table18[$/exp],1,1):INDEX(Table18[$/exp],COUNTA(Table18[$/exp]),1)</definedName>
    <definedName name="expD">INDEX(Table18[$/exp],1,1):INDEX(Table18[$/exp],COUNTA(Table18[$/exp]),1)</definedName>
    <definedName name="Expense1" localSheetId="0">INDEX(Table18[Exp1],1,1):INDEX(Table18[Exp1],COUNTA(Table18[Exp1]),1)</definedName>
    <definedName name="Expense1" localSheetId="3">INDEX(Table18[Exp1],1,1):INDEX(Table18[Exp1],COUNTA(Table18[Exp1]),1)</definedName>
    <definedName name="Expense1" localSheetId="2">INDEX(Table18[Exp1],1,1):INDEX(Table18[Exp1],COUNTA(Table18[Exp1]),1)</definedName>
    <definedName name="Expense1">INDEX(Table18[Exp1],1,1):INDEX(Table18[Exp1],COUNTA(Table18[Exp1]),1)</definedName>
    <definedName name="Expense2" localSheetId="0">INDEX(Table18[Exp2],1,1):INDEX(Table18[Exp2],COUNTA(Table18[Exp2]),1)</definedName>
    <definedName name="Expense2" localSheetId="3">INDEX(Table18[Exp2],1,1):INDEX(Table18[Exp2],COUNTA(Table18[Exp2]),1)</definedName>
    <definedName name="Expense2" localSheetId="2">INDEX(Table18[Exp2],1,1):INDEX(Table18[Exp2],COUNTA(Table18[Exp2]),1)</definedName>
    <definedName name="Expense2">INDEX(Table18[Exp2],1,1):INDEX(Table18[Exp2],COUNTA(Table18[Exp2]),1)</definedName>
    <definedName name="Expense3" localSheetId="0">INDEX(Table18[Exp3],1,1):INDEX(Table18[Exp3],COUNTA(Table18[Exp3]),1)</definedName>
    <definedName name="Expense3" localSheetId="3">INDEX(Table18[Exp3],1,1):INDEX(Table18[Exp3],COUNTA(Table18[Exp3]),1)</definedName>
    <definedName name="Expense3" localSheetId="2">INDEX(Table18[Exp3],1,1):INDEX(Table18[Exp3],COUNTA(Table18[Exp3]),1)</definedName>
    <definedName name="Expense3">INDEX(Table18[Exp3],1,1):INDEX(Table18[Exp3],COUNTA(Table18[Exp3]),1)</definedName>
    <definedName name="Expense4" localSheetId="0">INDEX(Table18[Exp4],1,1):INDEX(Table18[Exp4],COUNTA(Table18[Exp4]),1)</definedName>
    <definedName name="Expense4" localSheetId="3">INDEX(Table18[Exp4],1,1):INDEX(Table18[Exp4],COUNTA(Table18[Exp4]),1)</definedName>
    <definedName name="Expense4" localSheetId="2">INDEX(Table18[Exp4],1,1):INDEX(Table18[Exp4],COUNTA(Table18[Exp4]),1)</definedName>
    <definedName name="Expense4">INDEX(Table18[Exp4],1,1):INDEX(Table18[Exp4],COUNTA(Table18[Exp4]),1)</definedName>
    <definedName name="Expenses" localSheetId="0">INDEX(Table18[Expense Type],1,1):INDEX(Table18[Expense Type],COUNTA(Table18[Expense Type]),1)</definedName>
    <definedName name="Expenses" localSheetId="3">INDEX(Table18[Expense Type],1,1):INDEX(Table18[Expense Type],COUNTA(Table18[Expense Type]),1)</definedName>
    <definedName name="Expenses" localSheetId="2">INDEX(Table18[Expense Type],1,1):INDEX(Table18[Expense Type],COUNTA(Table18[Expense Type]),1)</definedName>
    <definedName name="Expenses">INDEX(Table18[Expense Type],1,1):INDEX(Table18[Expense Type],COUNTA(Table18[Expense Type]),1)</definedName>
    <definedName name="IndExpertise" localSheetId="0">INDEX(Table18[IndExpertise],1,1):INDEX(Table18[IndExpertise],COUNTA(Table18[IndExpertise]),1)</definedName>
    <definedName name="IndExpertise" localSheetId="3">INDEX(Table18[IndExpertise],1,1):INDEX(Table18[IndExpertise],COUNTA(Table18[IndExpertise]),1)</definedName>
    <definedName name="IndExpertise" localSheetId="2">INDEX(Table18[IndExpertise],1,1):INDEX(Table18[IndExpertise],COUNTA(Table18[IndExpertise]),1)</definedName>
    <definedName name="IndExpertise">INDEX(Table18[IndExpertise],1,1):INDEX(Table18[IndExpertise],COUNTA(Table18[IndExpertise]),1)</definedName>
    <definedName name="_xlnm.Print_Area" localSheetId="0">'Customer Info - Step 1'!$G$1:$S$19</definedName>
    <definedName name="_xlnm.Print_Area" localSheetId="3">Deliverables!$A$1:$O$19</definedName>
    <definedName name="Proposal_date" localSheetId="0">'Customer Info - Step 1'!#REF!</definedName>
    <definedName name="Proposal_date" localSheetId="3">Deliverables!$I$8</definedName>
    <definedName name="Proposal_date" localSheetId="2">'Site 2'!$I$14</definedName>
    <definedName name="Proposal_date">'Site 1'!$I$13</definedName>
    <definedName name="Roles" localSheetId="0">INDEX(Table18[Roles],1,1):INDEX(Table18[Roles],COUNTA(Table18[Roles]),1)</definedName>
    <definedName name="Roles" localSheetId="3">INDEX(Table18[Roles],1,1):INDEX(Table18[Roles],COUNTA(Table18[Roles]),1)</definedName>
    <definedName name="Roles" localSheetId="2">INDEX(Table18[Roles],1,1):INDEX(Table18[Roles],COUNTA(Table18[Roles]),1)</definedName>
    <definedName name="Roles">INDEX(Table18[Roles],1,1):INDEX(Table18[Roles],COUNTA(Table18[Roles]),1)</definedName>
    <definedName name="SectionN" localSheetId="0">'Customer Info - Step 1'!#REF!</definedName>
    <definedName name="SectionN" localSheetId="3">Deliverables!#REF!</definedName>
    <definedName name="SectionN" localSheetId="2">'Site 2'!$83:$83</definedName>
    <definedName name="SectionN">'Site 1'!$82:$82</definedName>
    <definedName name="SectionO" localSheetId="0">'Customer Info - Step 1'!#REF!</definedName>
    <definedName name="SectionO" localSheetId="3">Deliverables!$18:$18</definedName>
    <definedName name="SectionO" localSheetId="2">'Site 2'!$60:$79</definedName>
    <definedName name="SectionO">'Site 1'!$59:$78</definedName>
    <definedName name="SectionR" localSheetId="0">'Customer Info - Step 1'!#REF!</definedName>
    <definedName name="SectionR" localSheetId="3">Deliverables!#REF!</definedName>
    <definedName name="SectionR" localSheetId="2">'Site 2'!#REF!</definedName>
    <definedName name="SectionR">'Site 1'!#REF!</definedName>
    <definedName name="SectionS" localSheetId="0">'Customer Info - Step 1'!#REF!</definedName>
    <definedName name="SectionS" localSheetId="3">Deliverables!#REF!</definedName>
    <definedName name="SectionS" localSheetId="2">'Site 2'!#REF!</definedName>
    <definedName name="SectionS">'Site 1'!#REF!</definedName>
    <definedName name="SiteType" localSheetId="0">INDEX(Table18[Site Type],1,1):INDEX(Table18[Site Type],COUNTA(Table18[Site Type]),1)</definedName>
    <definedName name="SiteType" localSheetId="3">INDEX(Table18[Site Type],1,1):INDEX(Table18[Site Type],COUNTA(Table18[Site Type]),1)</definedName>
    <definedName name="SiteType" localSheetId="2">INDEX(Table18[Site Type],1,1):INDEX(Table18[Site Type],COUNTA(Table18[Site Type]),1)</definedName>
    <definedName name="SiteType">INDEX(Table18[Site Type],1,1):INDEX(Table18[Site Type],COUNTA(Table18[Site Type]),1)</definedName>
    <definedName name="StudyType" localSheetId="0">INDEX(Table18[Study Type],1,1):INDEX(Table18[Study Type],COUNTA(Table18[Study Type]),1)</definedName>
    <definedName name="StudyType" localSheetId="3">INDEX(Table18[Study Type],1,1):INDEX(Table18[Study Type],COUNTA(Table18[Study Type]),1)</definedName>
    <definedName name="StudyType" localSheetId="2">INDEX(Table18[Study Type],1,1):INDEX(Table18[Study Type],COUNTA(Table18[Study Type]),1)</definedName>
    <definedName name="StudyType">INDEX(Table18[Study Type],1,1):INDEX(Table18[Study Type],COUNTA(Table18[Study Type]),1)</definedName>
    <definedName name="Type_of_study" localSheetId="0">'Customer Info - Step 1'!#REF!</definedName>
    <definedName name="Type_of_study" localSheetId="3">Deliverables!#REF!</definedName>
    <definedName name="Type_of_study" localSheetId="2">'Site 2'!#REF!</definedName>
    <definedName name="Type_of_study">'Site 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07" i="1" l="1"/>
  <c r="O108" i="16"/>
  <c r="B17" i="16"/>
  <c r="I22" i="16"/>
  <c r="B22" i="16"/>
  <c r="B24" i="16"/>
  <c r="I24" i="16"/>
  <c r="B36" i="16"/>
  <c r="B44" i="16"/>
  <c r="C44" i="16" s="1"/>
  <c r="B42" i="16"/>
  <c r="C42" i="16" s="1"/>
  <c r="B40" i="16"/>
  <c r="C40" i="16" s="1"/>
  <c r="I14" i="16"/>
  <c r="C14" i="16"/>
  <c r="D14" i="16" s="1"/>
  <c r="G178" i="16"/>
  <c r="K173" i="16"/>
  <c r="K172" i="16"/>
  <c r="K171" i="16"/>
  <c r="K170" i="16"/>
  <c r="K169" i="16"/>
  <c r="K168" i="16"/>
  <c r="K167" i="16"/>
  <c r="K166" i="16"/>
  <c r="K165" i="16"/>
  <c r="K164" i="16"/>
  <c r="K174" i="16" s="1"/>
  <c r="K159" i="16"/>
  <c r="B159" i="16"/>
  <c r="B158" i="16"/>
  <c r="K158" i="16" s="1"/>
  <c r="B157" i="16"/>
  <c r="K157" i="16" s="1"/>
  <c r="B156" i="16"/>
  <c r="K156" i="16" s="1"/>
  <c r="B155" i="16"/>
  <c r="K155" i="16" s="1"/>
  <c r="B154" i="16"/>
  <c r="K154" i="16" s="1"/>
  <c r="B153" i="16"/>
  <c r="K153" i="16" s="1"/>
  <c r="B152" i="16"/>
  <c r="K152" i="16" s="1"/>
  <c r="B151" i="16"/>
  <c r="K151" i="16" s="1"/>
  <c r="B150" i="16"/>
  <c r="K150" i="16" s="1"/>
  <c r="O125" i="16"/>
  <c r="O122" i="16"/>
  <c r="N103" i="16"/>
  <c r="N102" i="16"/>
  <c r="N100" i="16"/>
  <c r="N99" i="16"/>
  <c r="N97" i="16"/>
  <c r="N95" i="16"/>
  <c r="N93" i="16"/>
  <c r="N92" i="16"/>
  <c r="N91" i="16"/>
  <c r="N90" i="16"/>
  <c r="N88" i="16"/>
  <c r="N87" i="16"/>
  <c r="O84" i="16" s="1"/>
  <c r="C82" i="16"/>
  <c r="C56" i="16"/>
  <c r="C55" i="16"/>
  <c r="C54" i="16"/>
  <c r="C48" i="16"/>
  <c r="K14" i="16"/>
  <c r="B187" i="16" l="1"/>
  <c r="K160" i="16"/>
  <c r="K175" i="16" s="1"/>
  <c r="G183" i="16"/>
  <c r="I183" i="16" s="1"/>
  <c r="I179" i="16" l="1"/>
  <c r="I180" i="16"/>
  <c r="I182" i="16"/>
  <c r="I181" i="16"/>
  <c r="I178" i="16"/>
  <c r="O121" i="1" l="1"/>
  <c r="B16" i="15"/>
  <c r="B13" i="15"/>
  <c r="B11" i="15"/>
  <c r="G177" i="1"/>
  <c r="G182" i="1" s="1"/>
  <c r="O124" i="1" l="1"/>
  <c r="N102" i="1"/>
  <c r="N101" i="1"/>
  <c r="N99" i="1"/>
  <c r="N98" i="1"/>
  <c r="N96" i="1"/>
  <c r="N90" i="1"/>
  <c r="N91" i="1"/>
  <c r="N92" i="1"/>
  <c r="N94" i="1"/>
  <c r="N89" i="1"/>
  <c r="N87" i="1"/>
  <c r="N86" i="1"/>
  <c r="O83" i="1" s="1"/>
  <c r="B186" i="1" l="1"/>
  <c r="K164" i="1"/>
  <c r="K165" i="1"/>
  <c r="K166" i="1"/>
  <c r="K167" i="1"/>
  <c r="K168" i="1"/>
  <c r="K169" i="1"/>
  <c r="K170" i="1"/>
  <c r="K171" i="1"/>
  <c r="K172" i="1"/>
  <c r="K163" i="1"/>
  <c r="B18" i="15" l="1"/>
  <c r="C81" i="1"/>
  <c r="B149" i="1"/>
  <c r="K149" i="1" s="1"/>
  <c r="B150" i="1"/>
  <c r="K150" i="1" s="1"/>
  <c r="B151" i="1"/>
  <c r="K151" i="1" s="1"/>
  <c r="B152" i="1"/>
  <c r="K152" i="1" s="1"/>
  <c r="B153" i="1"/>
  <c r="K153" i="1" s="1"/>
  <c r="B154" i="1"/>
  <c r="K154" i="1" s="1"/>
  <c r="B155" i="1"/>
  <c r="K155" i="1" s="1"/>
  <c r="B156" i="1"/>
  <c r="K156" i="1" s="1"/>
  <c r="B157" i="1"/>
  <c r="K157" i="1" s="1"/>
  <c r="C55" i="1"/>
  <c r="C54" i="1"/>
  <c r="C53" i="1"/>
  <c r="C43" i="1"/>
  <c r="C47" i="1"/>
  <c r="B158" i="1"/>
  <c r="K158" i="1" s="1"/>
  <c r="C41" i="1"/>
  <c r="C39" i="1"/>
  <c r="K13" i="1"/>
  <c r="D13" i="1"/>
  <c r="K173" i="1" l="1"/>
  <c r="K159" i="1"/>
  <c r="K174" i="1" l="1"/>
  <c r="I177" i="1" s="1"/>
  <c r="I179" i="1" l="1"/>
  <c r="I178" i="1"/>
  <c r="I180" i="1"/>
  <c r="I181" i="1"/>
  <c r="I18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tc={867E6D6E-8B66-456B-B82B-8536E58C240F}</author>
  </authors>
  <commentList>
    <comment ref="G1" authorId="0" shapeId="0" xr:uid="{867E6D6E-8B66-456B-B82B-8536E58C240F}">
      <text>
        <t xml:space="preserve">[Threaded comment]
Your version of Excel allows you to read this threaded comment; however, any edits to it will get removed if the file is opened in a newer version of Excel. Learn more: https://go.microsoft.com/fwlink/?linkid=870924
Comment:
    Need to review with Sandra whether some information are filled in online
</t>
      </text>
    </comment>
  </commentList>
</comments>
</file>

<file path=xl/sharedStrings.xml><?xml version="1.0" encoding="utf-8"?>
<sst xmlns="http://schemas.openxmlformats.org/spreadsheetml/2006/main" count="794" uniqueCount="406">
  <si>
    <t>Customer Info - Step 1</t>
  </si>
  <si>
    <t>Customer Details</t>
  </si>
  <si>
    <t>Legal Company for Agreement:</t>
  </si>
  <si>
    <t>GST Number</t>
  </si>
  <si>
    <t>must match Legal Company Name for Payment</t>
  </si>
  <si>
    <t>Legal Company for Credit:</t>
  </si>
  <si>
    <t>Legal Company for Payment:</t>
  </si>
  <si>
    <t>Provide if different from the agreement name</t>
  </si>
  <si>
    <t xml:space="preserve">Payment Type (customer reimbursed or consultant paid directly): </t>
  </si>
  <si>
    <t>(Select from dropdown)</t>
  </si>
  <si>
    <t>Corporate Head Office Address (incl. postal code) for Agreement:</t>
  </si>
  <si>
    <t>Office Address for Payment to be sent to:</t>
  </si>
  <si>
    <t>Payment Care of Name (if applicable):</t>
  </si>
  <si>
    <t>Payment Direction Address (if applicable):</t>
  </si>
  <si>
    <t>Proposal details</t>
  </si>
  <si>
    <t>Revision</t>
  </si>
  <si>
    <t>Date</t>
  </si>
  <si>
    <t>Enter a title up to 40 characters long using owner, organization, site name, system, and/or location.</t>
  </si>
  <si>
    <t>Name (Individual)</t>
  </si>
  <si>
    <t>Phone</t>
  </si>
  <si>
    <t>Legal Name of Firm</t>
  </si>
  <si>
    <t>Email</t>
  </si>
  <si>
    <t>Customer site details</t>
  </si>
  <si>
    <t>Role</t>
  </si>
  <si>
    <t>Site Address</t>
  </si>
  <si>
    <t>Site City</t>
  </si>
  <si>
    <t>Site Type</t>
  </si>
  <si>
    <t>(yyyy-mm-dd)</t>
  </si>
  <si>
    <t>Alliance</t>
  </si>
  <si>
    <t>Program eligibility</t>
  </si>
  <si>
    <t>System description and system boundary</t>
  </si>
  <si>
    <t>Total Area [sq. ft.]</t>
  </si>
  <si>
    <t>&lt;-- sq.ft</t>
  </si>
  <si>
    <t>Year Built</t>
  </si>
  <si>
    <t>Year Renovated</t>
  </si>
  <si>
    <t>Potential opportunities</t>
  </si>
  <si>
    <t>Proposed team and cost</t>
  </si>
  <si>
    <t>Name</t>
  </si>
  <si>
    <t>Company</t>
  </si>
  <si>
    <t>Fees for professional services</t>
  </si>
  <si>
    <t>Note: fees for travel time may not be applicable in all cases</t>
  </si>
  <si>
    <t>Office</t>
  </si>
  <si>
    <t>Travel</t>
  </si>
  <si>
    <t>On-Site</t>
  </si>
  <si>
    <t>Total</t>
  </si>
  <si>
    <t>Hours</t>
  </si>
  <si>
    <t>Rate</t>
  </si>
  <si>
    <t xml:space="preserve">Subtotal for Fees: </t>
  </si>
  <si>
    <t>Estimate of expenses</t>
  </si>
  <si>
    <t>Expense type (eg. Air fare, Car rental, Mileage, Accommodation, Meals, Equipment rental etc.)</t>
  </si>
  <si>
    <t>Travel ($)</t>
  </si>
  <si>
    <t>On-Site ($)</t>
  </si>
  <si>
    <t>Total ($)</t>
  </si>
  <si>
    <t xml:space="preserve">Subtotal for Expenses: </t>
  </si>
  <si>
    <t xml:space="preserve">Total Fees and Expenses: </t>
  </si>
  <si>
    <t>Additional information</t>
  </si>
  <si>
    <r>
      <t xml:space="preserve">To enter a line break, press </t>
    </r>
    <r>
      <rPr>
        <b/>
        <sz val="10"/>
        <rFont val="Arial"/>
        <family val="2"/>
      </rPr>
      <t>alt</t>
    </r>
    <r>
      <rPr>
        <sz val="10"/>
        <rFont val="Arial"/>
        <family val="2"/>
      </rPr>
      <t xml:space="preserve"> + </t>
    </r>
    <r>
      <rPr>
        <b/>
        <sz val="10"/>
        <rFont val="Arial"/>
        <family val="2"/>
      </rPr>
      <t>Enter</t>
    </r>
    <r>
      <rPr>
        <sz val="10"/>
        <rFont val="Arial"/>
        <family val="2"/>
      </rPr>
      <t>.</t>
    </r>
  </si>
  <si>
    <t>Study Title</t>
  </si>
  <si>
    <t xml:space="preserve">Forecasted Study Completion Date </t>
  </si>
  <si>
    <t>Is the Engineer of Record registered with BC Hydro Alliance?</t>
  </si>
  <si>
    <t>Is the Engineer of Record familiar with relevant program offers and study guidelines?</t>
  </si>
  <si>
    <t>Are there any prior energy studies related to the systems being studied?</t>
  </si>
  <si>
    <t>Are you applying for or expect to receive funding from other sources (besides BC Hydro) for this Feasibility Study?</t>
  </si>
  <si>
    <t>List any known areas where lighting ECMs have been studied or implemented in the past 5 years, if known, List also the respective ECMs.</t>
  </si>
  <si>
    <t>Area to be studied  [sq. ft.]</t>
  </si>
  <si>
    <t>Area of Focus</t>
  </si>
  <si>
    <t>Cost allocation</t>
  </si>
  <si>
    <t>%</t>
  </si>
  <si>
    <t>$</t>
  </si>
  <si>
    <t>Low carbon electrification</t>
  </si>
  <si>
    <r>
      <t xml:space="preserve">Total </t>
    </r>
    <r>
      <rPr>
        <b/>
        <sz val="10"/>
        <color rgb="FFFF0000"/>
        <rFont val="Arial"/>
        <family val="2"/>
      </rPr>
      <t>(must equal 100%)</t>
    </r>
    <r>
      <rPr>
        <b/>
        <sz val="10"/>
        <color rgb="FF004F6C"/>
        <rFont val="Arial"/>
        <family val="2"/>
      </rPr>
      <t xml:space="preserve"> </t>
    </r>
    <r>
      <rPr>
        <b/>
        <sz val="10"/>
        <color rgb="FFFF0000"/>
        <rFont val="Arial"/>
        <family val="2"/>
      </rPr>
      <t>----------------------------------&gt;</t>
    </r>
  </si>
  <si>
    <t>Scope and cost of proposed study includes all required instrumentation, testing, current and historical data collection, and on-site staff.</t>
  </si>
  <si>
    <t xml:space="preserve">If desired, use this section to enter additional information about the consultant, customer or this request. For example, enter any existing customer project numbers, and/or information about deliverables, proposed study schedule, assumptions, clarifications, exclusions, etc. </t>
  </si>
  <si>
    <t>Please list any attached files, including consultant version of proposal for study if available and any supporting documents.  Please save the final version of this Proposal form in PDF format.</t>
  </si>
  <si>
    <t>Sector</t>
  </si>
  <si>
    <t>Offer Type</t>
  </si>
  <si>
    <t>Study Type</t>
  </si>
  <si>
    <t>End Use</t>
  </si>
  <si>
    <t>Tech Scope</t>
  </si>
  <si>
    <t>Roles</t>
  </si>
  <si>
    <t>Expertise</t>
  </si>
  <si>
    <t>Power Smart Alliance</t>
  </si>
  <si>
    <t>Mileage units</t>
  </si>
  <si>
    <t>Floorspace area units</t>
  </si>
  <si>
    <t>Fuel type</t>
  </si>
  <si>
    <t>Consumption units</t>
  </si>
  <si>
    <t>Drop Down Menus</t>
  </si>
  <si>
    <t>Expense Type</t>
  </si>
  <si>
    <t>Exp1</t>
  </si>
  <si>
    <t>Exp2</t>
  </si>
  <si>
    <t>Exp3</t>
  </si>
  <si>
    <t>Exp4</t>
  </si>
  <si>
    <t>$/exp</t>
  </si>
  <si>
    <t>R$/kW</t>
  </si>
  <si>
    <t>$/KWh</t>
  </si>
  <si>
    <t>$/kW</t>
  </si>
  <si>
    <t>Role$</t>
  </si>
  <si>
    <t>IndExpertise</t>
  </si>
  <si>
    <t>CommExpertise</t>
  </si>
  <si>
    <t>LightExpertise</t>
  </si>
  <si>
    <t>End Uses</t>
  </si>
  <si>
    <t>Agro Industry</t>
  </si>
  <si>
    <t>Fans and Blowers</t>
  </si>
  <si>
    <t>Architect</t>
  </si>
  <si>
    <t>Compressed Air</t>
  </si>
  <si>
    <t>604 623-4596</t>
  </si>
  <si>
    <t>Steve Quon</t>
  </si>
  <si>
    <t>miles, at</t>
  </si>
  <si>
    <t>$ per mile:</t>
  </si>
  <si>
    <t>Sq. m</t>
  </si>
  <si>
    <t xml:space="preserve">  Not applicable</t>
  </si>
  <si>
    <t xml:space="preserve">  GJ</t>
  </si>
  <si>
    <t>Subject Category</t>
  </si>
  <si>
    <t>=VariableData!$C$2:$C$5</t>
  </si>
  <si>
    <t>Air fare</t>
  </si>
  <si>
    <t>for</t>
  </si>
  <si>
    <t>ppl, at</t>
  </si>
  <si>
    <t>$ per person</t>
  </si>
  <si>
    <t xml:space="preserve"> </t>
  </si>
  <si>
    <t>SGS</t>
  </si>
  <si>
    <t>Control Systems</t>
  </si>
  <si>
    <t>Lighting, commercial</t>
  </si>
  <si>
    <t>Industrial</t>
  </si>
  <si>
    <t>Plant Wide Audit</t>
  </si>
  <si>
    <t>Building Envelope</t>
  </si>
  <si>
    <t>Cement Products</t>
  </si>
  <si>
    <t>Traditional - Customer paid</t>
  </si>
  <si>
    <t>Integrated Energy Audit</t>
  </si>
  <si>
    <t>Advanced Energy Office</t>
  </si>
  <si>
    <t>Heat Recovery Systems</t>
  </si>
  <si>
    <t>Cost Estimator</t>
  </si>
  <si>
    <t>Compressed Gas</t>
  </si>
  <si>
    <t>604-623-4593</t>
  </si>
  <si>
    <t>Tanya Perewernycky</t>
  </si>
  <si>
    <t>km, at</t>
  </si>
  <si>
    <t>$ per km:</t>
  </si>
  <si>
    <t>Sq. Ft.</t>
  </si>
  <si>
    <t xml:space="preserve">  Natural Gas</t>
  </si>
  <si>
    <t xml:space="preserve">  litres</t>
  </si>
  <si>
    <t>Lighting Retrofit</t>
  </si>
  <si>
    <t>=IF(AND(VariableData!$V$7,NOT(VariableData!$W$7)),VariableData!$G$2:$G$3,VariableData!$E$2)</t>
  </si>
  <si>
    <t>Car rental</t>
  </si>
  <si>
    <t>days, at</t>
  </si>
  <si>
    <t>$ per day</t>
  </si>
  <si>
    <t>MGS</t>
  </si>
  <si>
    <t>Domestic Water Systems</t>
  </si>
  <si>
    <t>Lighting, street</t>
  </si>
  <si>
    <t>Automotive Facility</t>
  </si>
  <si>
    <t>Commercial - Mechanical</t>
  </si>
  <si>
    <t>End Use Assessment</t>
  </si>
  <si>
    <t>Chemical</t>
  </si>
  <si>
    <t>Commercial</t>
  </si>
  <si>
    <t>Direct - Consultant paid</t>
  </si>
  <si>
    <t>Feasiblity Study</t>
  </si>
  <si>
    <t>HVAC</t>
  </si>
  <si>
    <t>Graphic Arts / Drafting</t>
  </si>
  <si>
    <t>Electrical - I.T</t>
  </si>
  <si>
    <t>units, at</t>
  </si>
  <si>
    <t>$ per unit:</t>
  </si>
  <si>
    <t xml:space="preserve">  Oil</t>
  </si>
  <si>
    <t xml:space="preserve">  Lbs</t>
  </si>
  <si>
    <t>Type of Study</t>
  </si>
  <si>
    <t>=IF(VariableData!$F$5,VariableData!$I$3:$I$5,IF(Subject_Category="","",VariableData!$I$6:$I$6))</t>
  </si>
  <si>
    <t>Mileage</t>
  </si>
  <si>
    <t>of</t>
  </si>
  <si>
    <t>km</t>
  </si>
  <si>
    <t>LGS</t>
  </si>
  <si>
    <t>Transformers, distribution</t>
  </si>
  <si>
    <t>Lighting Only</t>
  </si>
  <si>
    <t>Energy Efficiency Feasibility Study</t>
  </si>
  <si>
    <t>Data Server Virtualization</t>
  </si>
  <si>
    <t>Convention Centre</t>
  </si>
  <si>
    <t>Custom Lighting</t>
  </si>
  <si>
    <t>Lighting, industrial</t>
  </si>
  <si>
    <t>Project Manager / Coordinator</t>
  </si>
  <si>
    <t xml:space="preserve">  Propane</t>
  </si>
  <si>
    <t xml:space="preserve">  Mbtu</t>
  </si>
  <si>
    <t>=IF(OR(VariableData!B4,VariableData!F2,VariableData!F3),VariableData!$S$2:$S$3,VariableData!E2)</t>
  </si>
  <si>
    <t>Accommodation</t>
  </si>
  <si>
    <t>ppl, for</t>
  </si>
  <si>
    <t>$ / day</t>
  </si>
  <si>
    <t>TSR</t>
  </si>
  <si>
    <t>Heating Systems</t>
  </si>
  <si>
    <t>Other</t>
  </si>
  <si>
    <t>Information Technology Only</t>
  </si>
  <si>
    <t>New Plant Design (NPD)</t>
  </si>
  <si>
    <t>Demand Response</t>
  </si>
  <si>
    <t>Court House</t>
  </si>
  <si>
    <t>Materials Handling</t>
  </si>
  <si>
    <t>Modeling Specialist</t>
  </si>
  <si>
    <t xml:space="preserve">  Steam</t>
  </si>
  <si>
    <t xml:space="preserve">  cubic metres</t>
  </si>
  <si>
    <t>Fuel Type</t>
  </si>
  <si>
    <t>=IF(VariableData!B4,VariableData!$X$2:$X$6,VariableData!$E$2)</t>
  </si>
  <si>
    <t>All meals</t>
  </si>
  <si>
    <t>days</t>
  </si>
  <si>
    <t>Load Management Audit (NWA)</t>
  </si>
  <si>
    <t>Domestic Hot Water</t>
  </si>
  <si>
    <t>Data Centre</t>
  </si>
  <si>
    <t>Demo Project</t>
  </si>
  <si>
    <t>Motors and Drives</t>
  </si>
  <si>
    <t>Lead Consultant</t>
  </si>
  <si>
    <t>Consumption Units</t>
  </si>
  <si>
    <t>=IF(AND(VariableData!$B$4,FuelType&lt;&gt;VariableData!X2),VariableData!$Y$2:$Y$6,VariableData!$E$2)</t>
  </si>
  <si>
    <t>Breakfast</t>
  </si>
  <si>
    <t>Courthouse</t>
  </si>
  <si>
    <t>Commercial Energy Study - Single or Multiple Measure</t>
  </si>
  <si>
    <t>Energy Storage</t>
  </si>
  <si>
    <t>Dining, Bar/Lounge/Leisure</t>
  </si>
  <si>
    <t>District Energy System</t>
  </si>
  <si>
    <t>Power Generation Systems</t>
  </si>
  <si>
    <t>Civil Engineer</t>
  </si>
  <si>
    <t>Technologies</t>
  </si>
  <si>
    <t>=IF(VariableData!$F$5,VariableData!$L$2:$L$17,IF(OR(VariableData!$F$2,VariableData!$F$3),VariableData!$L$28:$L$31,IF(VariableData!$F$4,VariableData!$L$18:$L$27,L2:L31)))</t>
  </si>
  <si>
    <t>Lunch</t>
  </si>
  <si>
    <t>Commercial Energy Study - Whole Building</t>
  </si>
  <si>
    <t>Dining, Cafeteria/Fast Food</t>
  </si>
  <si>
    <t>Domestic  Hot Water</t>
  </si>
  <si>
    <t>Process Controls</t>
  </si>
  <si>
    <t>Civil Technologist</t>
  </si>
  <si>
    <t>=IF(VariableData!$F$5,VariableData!$O$2:$O$20,IF(VariableData!$F$4,VariableData!$O$12:$O$20,IF(OR(VariableData!$F$2,VariableData!$F$3),VariableData!$O$15:$O$20,VariableData!$O$2:$O$20)))</t>
  </si>
  <si>
    <t>Dinner</t>
  </si>
  <si>
    <t>Refrigeration / Food Prep Systems</t>
  </si>
  <si>
    <t>Dining: Bar Lounge/Leisure</t>
  </si>
  <si>
    <t>Food Preparation Retrofit</t>
  </si>
  <si>
    <t>Dining, Family</t>
  </si>
  <si>
    <t>Domestic Hot Water - LCE</t>
  </si>
  <si>
    <t>Process Cooling / Refrigeration</t>
  </si>
  <si>
    <t>Process Engineer</t>
  </si>
  <si>
    <t>=IF(VariableData!$F$5,VariableData!$P$2:$P$24,IF(VariableData!$F$4,VariableData!$P$25:$P$36,IF(OR(VariableData!$F$2,VariableData!$F$3),VariableData!$P$37:$P$40,VariableData!$P$2:$P$24)))</t>
  </si>
  <si>
    <t>Rental</t>
  </si>
  <si>
    <t>unit, for</t>
  </si>
  <si>
    <t>Ventilation / Auxiliaries Systems</t>
  </si>
  <si>
    <t>Dining: Cafeteria/Fast Food</t>
  </si>
  <si>
    <t>Green IT</t>
  </si>
  <si>
    <t>Dormitory</t>
  </si>
  <si>
    <t>Process Heating</t>
  </si>
  <si>
    <t>Technical Writer</t>
  </si>
  <si>
    <t>Cooling Systems</t>
  </si>
  <si>
    <t>Dining: Family</t>
  </si>
  <si>
    <t>Green Motors Initiatives</t>
  </si>
  <si>
    <t>Exercise Centre</t>
  </si>
  <si>
    <t>Food Preparation Retrofit - LCE</t>
  </si>
  <si>
    <t>Pulping System, mechanical</t>
  </si>
  <si>
    <t>Lead Mechanical Engineer</t>
  </si>
  <si>
    <t>Food and Beverage</t>
  </si>
  <si>
    <t>Pumps, general purpose</t>
  </si>
  <si>
    <t>Mechanical Engineer</t>
  </si>
  <si>
    <t>Lighting</t>
  </si>
  <si>
    <t>Forestry</t>
  </si>
  <si>
    <t>Pumps, hydraulic</t>
  </si>
  <si>
    <t>Mechanical Technologist</t>
  </si>
  <si>
    <t>Networked Lighting Controls</t>
  </si>
  <si>
    <t>Gymnasium</t>
  </si>
  <si>
    <t>HVAC - LCE</t>
  </si>
  <si>
    <t>Pumps, slurry and waste</t>
  </si>
  <si>
    <t>Certified Energy Manager</t>
  </si>
  <si>
    <t>Fire Station</t>
  </si>
  <si>
    <t>Health Care/Clinic</t>
  </si>
  <si>
    <t>HVAC Operations and Maintenance</t>
  </si>
  <si>
    <t>Pumps, vacuum</t>
  </si>
  <si>
    <t>Customer staff or agent</t>
  </si>
  <si>
    <t>Process</t>
  </si>
  <si>
    <t>High School</t>
  </si>
  <si>
    <t>LCE - Electric Supply</t>
  </si>
  <si>
    <t>Electrical Engineer</t>
  </si>
  <si>
    <t>Pumps</t>
  </si>
  <si>
    <t>Hospital</t>
  </si>
  <si>
    <t>LCE - Process</t>
  </si>
  <si>
    <t>Electrical Technologist</t>
  </si>
  <si>
    <t>Health-care clinic</t>
  </si>
  <si>
    <t>Refrigeration</t>
  </si>
  <si>
    <t>Hotel</t>
  </si>
  <si>
    <t>LCE - Transportation</t>
  </si>
  <si>
    <t>Engineer-in-Training</t>
  </si>
  <si>
    <t>Retrocommissioning</t>
  </si>
  <si>
    <t>Ice Arena</t>
  </si>
  <si>
    <t>Workplace Conservation</t>
  </si>
  <si>
    <t>Institutional</t>
  </si>
  <si>
    <t>Drawings and Documentation</t>
  </si>
  <si>
    <t>Hotel/Motel</t>
  </si>
  <si>
    <t>Laboratory/Research</t>
  </si>
  <si>
    <t>Portfolio Manager</t>
  </si>
  <si>
    <t>Project Coordination</t>
  </si>
  <si>
    <t>Large Grocery</t>
  </si>
  <si>
    <t>Technical Writing</t>
  </si>
  <si>
    <t>Library</t>
  </si>
  <si>
    <t>Refrigeration / Food Prep. Systems</t>
  </si>
  <si>
    <t xml:space="preserve">Lumber and wood Products </t>
  </si>
  <si>
    <t>Manufacturing</t>
  </si>
  <si>
    <t>Manufacturing Facility</t>
  </si>
  <si>
    <t>Swimming Pool Water Heating - LCE</t>
  </si>
  <si>
    <t>Metal Products</t>
  </si>
  <si>
    <t>Mining</t>
  </si>
  <si>
    <t>Miscellaneous Space</t>
  </si>
  <si>
    <t>Motel</t>
  </si>
  <si>
    <t>Transformers, electric distribution</t>
  </si>
  <si>
    <t>Motion Picture Theatre</t>
  </si>
  <si>
    <t>Museum</t>
  </si>
  <si>
    <t>Nursing Home</t>
  </si>
  <si>
    <t>Multifamily</t>
  </si>
  <si>
    <t>LCE - Domestic Hot Water</t>
  </si>
  <si>
    <t>Oil and Gas</t>
  </si>
  <si>
    <t>Penitentiary</t>
  </si>
  <si>
    <t>LCE - HVAC</t>
  </si>
  <si>
    <t>Performing Arts Theatre</t>
  </si>
  <si>
    <t>Plastic and rubber Products</t>
  </si>
  <si>
    <t>Parking Garage</t>
  </si>
  <si>
    <t>Police/Fire Station</t>
  </si>
  <si>
    <t>Lighting - Horticulture</t>
  </si>
  <si>
    <t>Post Office</t>
  </si>
  <si>
    <t>Load Displacement - Bio-Gas</t>
  </si>
  <si>
    <t>Primary School</t>
  </si>
  <si>
    <t>Load Displacement - Biomass</t>
  </si>
  <si>
    <t>Printing</t>
  </si>
  <si>
    <t>Load Displacement - Geothermal</t>
  </si>
  <si>
    <t>Pulp and Paper</t>
  </si>
  <si>
    <t>Load Displacement - Hydro</t>
  </si>
  <si>
    <t>High Bay Lighting</t>
  </si>
  <si>
    <t>Religious Institutional</t>
  </si>
  <si>
    <t>Load Displacement - Natural Gas</t>
  </si>
  <si>
    <t>Retail - large</t>
  </si>
  <si>
    <t>Load Displacement - Process Heat (no incremental fuel)</t>
  </si>
  <si>
    <t>Retail - small</t>
  </si>
  <si>
    <t>Load Displacement - Renewable Natural Gas</t>
  </si>
  <si>
    <t>Shopping Mall</t>
  </si>
  <si>
    <t>Load Displacement - Solar</t>
  </si>
  <si>
    <t>Religious Building</t>
  </si>
  <si>
    <t>Specialty Shop/Space</t>
  </si>
  <si>
    <t>Load Displacement - Waste Hydrogen Gas</t>
  </si>
  <si>
    <t>Sports Arena</t>
  </si>
  <si>
    <t>Load Displacement - Wind</t>
  </si>
  <si>
    <t>Storage and Warehousing</t>
  </si>
  <si>
    <t>Natural Gas Compression</t>
  </si>
  <si>
    <t>School - Primary</t>
  </si>
  <si>
    <t>Swimming Pool</t>
  </si>
  <si>
    <t>School - Secondary</t>
  </si>
  <si>
    <t>Transport Terminal</t>
  </si>
  <si>
    <t>Transportation</t>
  </si>
  <si>
    <t>University/College</t>
  </si>
  <si>
    <t>Warehouse</t>
  </si>
  <si>
    <t>Warehouse, Refrigerated</t>
  </si>
  <si>
    <t>Water and wastewater treatment</t>
  </si>
  <si>
    <t>Town hall</t>
  </si>
  <si>
    <t>Workshop</t>
  </si>
  <si>
    <t>Outdoor Lighting</t>
  </si>
  <si>
    <t>Multiple Sites</t>
  </si>
  <si>
    <t>Site Contact Email</t>
  </si>
  <si>
    <t>Site Contact Phone</t>
  </si>
  <si>
    <t>Brief description of the building systems to be studied and known issues: Include equipment type, size, energy source, and describe any known problem areas</t>
  </si>
  <si>
    <t xml:space="preserve">The Alliance consultant is to complete this template with assistance of the customer where required. </t>
  </si>
  <si>
    <t>Envelope</t>
  </si>
  <si>
    <t>Mechanical</t>
  </si>
  <si>
    <t>Site Contact</t>
  </si>
  <si>
    <t>Windows (for electrically heated building)</t>
  </si>
  <si>
    <t>question for Sandra to confirm. May already be in SEMhub</t>
  </si>
  <si>
    <t>Lead Professional Engineer of record</t>
  </si>
  <si>
    <t>For lighting energy conservation measures (ECM)</t>
  </si>
  <si>
    <t>Has an opportunity assessment been conducted?</t>
  </si>
  <si>
    <t>Electrical load analysis (ELA)</t>
  </si>
  <si>
    <t>Study Focus</t>
  </si>
  <si>
    <t>Site Name</t>
  </si>
  <si>
    <t>Like-for-like lighting replacements</t>
  </si>
  <si>
    <t>Lighting controls</t>
  </si>
  <si>
    <t>Rooftop HP MUA with supplemental electric heating</t>
  </si>
  <si>
    <t xml:space="preserve">Parkade CO - HVAC controls </t>
  </si>
  <si>
    <t xml:space="preserve">Variable speed drive for motors </t>
  </si>
  <si>
    <t xml:space="preserve">These measures will require a custom engineering analysis to determine energy impacts as outlined in the feasibility study guidelines. </t>
  </si>
  <si>
    <t>Does your scope include lighting re-design or network lighting controls?</t>
  </si>
  <si>
    <t>Does your scope include measures that are not in the above list of technologies?</t>
  </si>
  <si>
    <t>Y/N</t>
  </si>
  <si>
    <t>These measures will require a BC Hydro Lighting Calculator to be submitted.</t>
  </si>
  <si>
    <t>Additional Comments:</t>
  </si>
  <si>
    <t>List the custom measures within your scope of work:</t>
  </si>
  <si>
    <t>Fill out this tab if there are more than 1 site. Copy this site 2 tab if there are more than 2 sites in the FS. Click "Yes to All" and rename the tab to Site 3, Site 4, etc.</t>
  </si>
  <si>
    <t>Based on selections above, this Feasibility Study will have the following deliverables:</t>
  </si>
  <si>
    <t>Are any following rebate measures included in the study scope?</t>
  </si>
  <si>
    <t>Engineer of Record is a registered member (P.Eng), licensee of, or eligible for membership with Engineers and Geoscientists BC?</t>
  </si>
  <si>
    <t>&lt;-- BCH Project Number, if known</t>
  </si>
  <si>
    <t>Central air source HP water heater, NEEA Tier 2 or 3</t>
  </si>
  <si>
    <t>Central cold climate air source HP (multi-split or VRF, outdoor unit located in common area serving multiple suites)</t>
  </si>
  <si>
    <r>
      <t>Low ambient rooftop HP MUA with electric preheat (HP operational down to -12</t>
    </r>
    <r>
      <rPr>
        <sz val="9"/>
        <rFont val="Calibri"/>
        <family val="2"/>
      </rPr>
      <t>°</t>
    </r>
    <r>
      <rPr>
        <sz val="9"/>
        <rFont val="Arial"/>
        <family val="2"/>
      </rPr>
      <t>C with electric preheat)</t>
    </r>
  </si>
  <si>
    <t>* Must cover a substantial portion of the building suites. This offer is not for individual, in-suite upgrades.</t>
  </si>
  <si>
    <t>In-suite all-in-one air source HP water heater with supplemental electricity*</t>
  </si>
  <si>
    <t>Cold climate packaged terminal heat pump or single packaged vertical heat pump*</t>
  </si>
  <si>
    <t>Cold climate air source HP (mini-split)*</t>
  </si>
  <si>
    <t>Cold climate air source HP (multi-split)*</t>
  </si>
  <si>
    <t>Energy efficiency - Mechanical</t>
  </si>
  <si>
    <t>Energy efficiency - Lighting</t>
  </si>
  <si>
    <t>Energy efficiency - Total</t>
  </si>
  <si>
    <t>Enter the details for the project team that will complete the work. A project member must be provided for each study focus with allocated costs.  Please note that any personnel changes must be communicated to BC Hydro in a revised proposal.</t>
  </si>
  <si>
    <r>
      <rPr>
        <sz val="10"/>
        <rFont val="Arial"/>
        <family val="2"/>
      </rPr>
      <t xml:space="preserve">This would include measures such as: 	</t>
    </r>
    <r>
      <rPr>
        <b/>
        <sz val="10"/>
        <rFont val="Arial"/>
        <family val="2"/>
      </rPr>
      <t xml:space="preserve">	
</t>
    </r>
    <r>
      <rPr>
        <sz val="10"/>
        <rFont val="Arial"/>
        <family val="2"/>
      </rPr>
      <t>• Any building envelope upgrades other than window-only retrofits.
• Central heat recovery: Includes heat recovery from sewage or wastewater or exhaust air heat recovery.
• Central hydronic or domestic hot water heating that is electric resistance only.
• Heat pumps that aren't air-to-air systems, i.e. they're water-to-air, air-to-water, or water-to-water.</t>
    </r>
    <r>
      <rPr>
        <b/>
        <sz val="10"/>
        <rFont val="Arial"/>
        <family val="2"/>
      </rPr>
      <t xml:space="preserve">
</t>
    </r>
    <r>
      <rPr>
        <sz val="10"/>
        <rFont val="Arial"/>
        <family val="2"/>
      </rPr>
      <t>• Central hydronic or domestic hot water heat pumps with custom supplemental electrical resistance heating (supplemental gas fired heating is not accepted).</t>
    </r>
  </si>
  <si>
    <t>Redesign involves changes to the light quantity and/or mounting locations. If lighting upgrades are like for like replacements (fixture swap) then it is a rebate measure.</t>
  </si>
  <si>
    <t>File Number</t>
  </si>
  <si>
    <t>Customer</t>
  </si>
  <si>
    <t>The Multi-Unit Residential Building Retrofit Program Feasibility Study deliverables will vary based on the measures being studied. The list of deliverables below is defined based on the completed Feasibility Study Proposal Template provided during the Feasibility Study application which has selections for measures included in the study scope.</t>
  </si>
  <si>
    <t>Feasibility Study List of Deliverables</t>
  </si>
  <si>
    <t>Does your scope include electrification measures requiring an Electrical Load Analysis (ELA)?</t>
  </si>
  <si>
    <t>Social Housing
Feasibility Study Deliverables</t>
  </si>
  <si>
    <t>Fill out this tab to initiate the SH Feasibility Study (FS) process.</t>
  </si>
  <si>
    <t>Social Housing Energy Saving Program (SH-ESP)
Feasibility Study (FS) Proposal - Site 1</t>
  </si>
  <si>
    <t>Social Housing Energy Saving Program (SH-ESP)
Feasibility Study (FS) Proposal - Additional Sites</t>
  </si>
  <si>
    <t>V1.0 (June 2025)</t>
  </si>
  <si>
    <r>
      <rPr>
        <b/>
        <i/>
        <sz val="10"/>
        <color theme="1"/>
        <rFont val="Arial"/>
        <family val="2"/>
      </rPr>
      <t>Do not include PST or GST</t>
    </r>
    <r>
      <rPr>
        <i/>
        <sz val="10"/>
        <color theme="1"/>
        <rFont val="Arial"/>
        <family val="2"/>
      </rPr>
      <t xml:space="preserve"> for fees for professional services and travel time.</t>
    </r>
  </si>
  <si>
    <r>
      <rPr>
        <b/>
        <i/>
        <sz val="10"/>
        <color theme="1"/>
        <rFont val="Arial"/>
        <family val="2"/>
      </rPr>
      <t xml:space="preserve">Do not include PST or GST </t>
    </r>
    <r>
      <rPr>
        <i/>
        <sz val="10"/>
        <color theme="1"/>
        <rFont val="Arial"/>
        <family val="2"/>
      </rPr>
      <t>for fees for professional services and travel time.</t>
    </r>
  </si>
  <si>
    <t>For the measures listed below, savings and rebate amounts can be determined through the SH-ESP Workbook and does not require a custom engineering calculation. The proposed scope and fees should be reflected as such.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</si>
</sst>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 &quot;0"/>
    <numFmt numFmtId="165" formatCode="&quot;$&quot;#,##0"/>
    <numFmt numFmtId="166" formatCode="_(&quot;$&quot;* #,##0_);_(&quot;$&quot;* \(#,##0\);_(&quot;$&quot;* &quot;-&quot;??_);_(@_)"/>
    <numFmt numFmtId="167" formatCode="_(* #,##0_);_(* \(#,##0\);_(* &quot;-&quot;??_);_(@_)"/>
  </numFmts>
  <fonts count="7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i/>
      <sz val="9"/>
      <color indexed="21"/>
      <name val="Arial"/>
      <family val="2"/>
    </font>
    <font>
      <i/>
      <sz val="10"/>
      <color indexed="21"/>
      <name val="Arial"/>
      <family val="2"/>
    </font>
    <font>
      <sz val="10"/>
      <color indexed="8"/>
      <name val="Arial"/>
      <family val="2"/>
    </font>
    <font>
      <sz val="10"/>
      <name val="Arial"/>
      <family val="2"/>
    </font>
    <font>
      <b/>
      <sz val="10"/>
      <name val="Arial"/>
      <family val="2"/>
    </font>
    <font>
      <sz val="10"/>
      <color indexed="30"/>
      <name val="Arial"/>
      <family val="2"/>
    </font>
    <font>
      <sz val="8"/>
      <name val="Arial"/>
      <family val="2"/>
    </font>
    <font>
      <b/>
      <sz val="10"/>
      <color indexed="8"/>
      <name val="Arial"/>
      <family val="2"/>
    </font>
    <font>
      <i/>
      <sz val="9"/>
      <name val="Arial"/>
      <family val="2"/>
    </font>
    <font>
      <b/>
      <sz val="9"/>
      <color indexed="10"/>
      <name val="Arial"/>
      <family val="2"/>
    </font>
    <font>
      <sz val="10"/>
      <name val="Arial Black"/>
      <family val="2"/>
    </font>
    <font>
      <b/>
      <sz val="12"/>
      <name val="Arial Black"/>
      <family val="2"/>
    </font>
    <font>
      <i/>
      <sz val="9"/>
      <color rgb="FF004F6C"/>
      <name val="Arial"/>
      <family val="2"/>
    </font>
    <font>
      <i/>
      <sz val="10"/>
      <color rgb="FF004F6C"/>
      <name val="Arial"/>
      <family val="2"/>
    </font>
    <font>
      <b/>
      <sz val="10"/>
      <color theme="1"/>
      <name val="Arial"/>
      <family val="2"/>
    </font>
    <font>
      <sz val="10"/>
      <color theme="1"/>
      <name val="Arial"/>
      <family val="2"/>
    </font>
    <font>
      <i/>
      <sz val="10"/>
      <color theme="1"/>
      <name val="Arial"/>
      <family val="2"/>
    </font>
    <font>
      <i/>
      <sz val="10"/>
      <color rgb="FFFF0000"/>
      <name val="Arial"/>
      <family val="2"/>
    </font>
    <font>
      <sz val="12"/>
      <color rgb="FF10A3C8"/>
      <name val="Arial Black"/>
      <family val="2"/>
    </font>
    <font>
      <sz val="10"/>
      <color rgb="FF10A3C8"/>
      <name val="Arial"/>
      <family val="2"/>
    </font>
    <font>
      <b/>
      <sz val="10"/>
      <color rgb="FF10A3C8"/>
      <name val="Arial"/>
      <family val="2"/>
    </font>
    <font>
      <b/>
      <sz val="12"/>
      <color rgb="FF10A3C8"/>
      <name val="Arial"/>
      <family val="2"/>
    </font>
    <font>
      <i/>
      <sz val="10"/>
      <name val="Arial"/>
      <family val="2"/>
    </font>
    <font>
      <i/>
      <sz val="10"/>
      <color rgb="FFFA4616"/>
      <name val="Arial"/>
      <family val="2"/>
    </font>
    <font>
      <sz val="10"/>
      <color rgb="FFFA4616"/>
      <name val="Arial"/>
      <family val="2"/>
    </font>
    <font>
      <sz val="9"/>
      <color rgb="FFFA4616"/>
      <name val="Arial"/>
      <family val="2"/>
    </font>
    <font>
      <i/>
      <sz val="8"/>
      <name val="Arial"/>
      <family val="2"/>
    </font>
    <font>
      <b/>
      <sz val="10"/>
      <color theme="0"/>
      <name val="Arial"/>
      <family val="2"/>
    </font>
    <font>
      <sz val="8"/>
      <color rgb="FF004F6C"/>
      <name val="Arial"/>
      <family val="2"/>
    </font>
    <font>
      <sz val="10"/>
      <color rgb="FF004F6C"/>
      <name val="Arial"/>
      <family val="2"/>
    </font>
    <font>
      <b/>
      <sz val="10"/>
      <name val="Arial Black"/>
      <family val="2"/>
    </font>
    <font>
      <sz val="10"/>
      <name val="Arial"/>
      <family val="2"/>
    </font>
    <font>
      <b/>
      <sz val="8"/>
      <color rgb="FF004F6C"/>
      <name val="Arial"/>
      <family val="2"/>
    </font>
    <font>
      <b/>
      <sz val="10"/>
      <color rgb="FF004F6C"/>
      <name val="Arial"/>
      <family val="2"/>
    </font>
    <font>
      <b/>
      <sz val="12"/>
      <color theme="1"/>
      <name val="Arial"/>
      <family val="2"/>
    </font>
    <font>
      <b/>
      <sz val="10"/>
      <color rgb="FFFF0000"/>
      <name val="Arial"/>
      <family val="2"/>
    </font>
    <font>
      <b/>
      <sz val="8"/>
      <color theme="0" tint="-0.499984740745262"/>
      <name val="Arial"/>
      <family val="2"/>
    </font>
    <font>
      <b/>
      <sz val="14"/>
      <color rgb="FFFF0000"/>
      <name val="Arial Black"/>
      <family val="2"/>
    </font>
    <font>
      <b/>
      <sz val="14"/>
      <color rgb="FFFF0000"/>
      <name val="Arial"/>
      <family val="2"/>
    </font>
    <font>
      <sz val="12"/>
      <color rgb="FFFF0000"/>
      <name val="Arial"/>
      <family val="2"/>
    </font>
    <font>
      <u/>
      <sz val="11"/>
      <color theme="10"/>
      <name val="Calibri"/>
      <family val="2"/>
      <scheme val="minor"/>
    </font>
    <font>
      <b/>
      <sz val="10"/>
      <color rgb="FF000000"/>
      <name val="Arial"/>
      <family val="2"/>
    </font>
    <font>
      <b/>
      <sz val="12"/>
      <color rgb="FF10A3C8"/>
      <name val="Arial Black"/>
      <family val="2"/>
    </font>
    <font>
      <sz val="9"/>
      <name val="Arial"/>
      <family val="2"/>
    </font>
    <font>
      <b/>
      <sz val="14"/>
      <color theme="0"/>
      <name val="Arial"/>
      <family val="2"/>
    </font>
    <font>
      <sz val="10"/>
      <color theme="0"/>
      <name val="Arial"/>
      <family val="2"/>
    </font>
    <font>
      <b/>
      <sz val="8"/>
      <color theme="0"/>
      <name val="Arial"/>
      <family val="2"/>
    </font>
    <font>
      <sz val="12"/>
      <color theme="0"/>
      <name val="Arial Black"/>
      <family val="2"/>
    </font>
    <font>
      <i/>
      <sz val="9"/>
      <color theme="0"/>
      <name val="Arial"/>
      <family val="2"/>
    </font>
    <font>
      <i/>
      <sz val="10"/>
      <color theme="0"/>
      <name val="Arial"/>
      <family val="2"/>
    </font>
    <font>
      <b/>
      <sz val="9"/>
      <color theme="0"/>
      <name val="Arial"/>
      <family val="2"/>
    </font>
    <font>
      <b/>
      <sz val="12"/>
      <color theme="0"/>
      <name val="Arial"/>
      <family val="2"/>
    </font>
    <font>
      <b/>
      <sz val="11"/>
      <name val="Arial"/>
      <family val="2"/>
    </font>
    <font>
      <b/>
      <sz val="18"/>
      <name val="Arial"/>
      <family val="2"/>
    </font>
    <font>
      <sz val="9"/>
      <name val="Calibri"/>
      <family val="2"/>
    </font>
    <font>
      <b/>
      <i/>
      <sz val="10"/>
      <color theme="1"/>
      <name val="Arial"/>
      <family val="2"/>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3" tint="0.39997558519241921"/>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rgb="FF10A3C8"/>
        <bgColor indexed="64"/>
      </patternFill>
    </fill>
    <fill>
      <patternFill patternType="solid">
        <fgColor rgb="FF9ADBE8"/>
        <bgColor indexed="64"/>
      </patternFill>
    </fill>
    <fill>
      <patternFill patternType="solid">
        <fgColor rgb="FFE5F8FF"/>
        <bgColor indexed="64"/>
      </patternFill>
    </fill>
    <fill>
      <patternFill patternType="solid">
        <fgColor rgb="FFFFFF00"/>
        <bgColor indexed="64"/>
      </patternFill>
    </fill>
    <fill>
      <patternFill patternType="solid">
        <fgColor theme="0" tint="-0.14999847407452621"/>
        <bgColor indexed="64"/>
      </patternFill>
    </fill>
  </fills>
  <borders count="6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left>
      <right style="thin">
        <color theme="0"/>
      </right>
      <top style="thin">
        <color theme="0"/>
      </top>
      <bottom style="thin">
        <color theme="0"/>
      </bottom>
      <diagonal/>
    </border>
    <border>
      <left/>
      <right/>
      <top style="thin">
        <color theme="0" tint="-4.9989318521683403E-2"/>
      </top>
      <bottom style="thin">
        <color theme="0" tint="-4.9989318521683403E-2"/>
      </bottom>
      <diagonal/>
    </border>
    <border>
      <left/>
      <right/>
      <top style="thin">
        <color theme="0" tint="-4.9989318521683403E-2"/>
      </top>
      <bottom/>
      <diagonal/>
    </border>
    <border>
      <left/>
      <right style="thin">
        <color theme="0"/>
      </right>
      <top style="thin">
        <color theme="0" tint="-4.9989318521683403E-2"/>
      </top>
      <bottom style="thin">
        <color theme="0" tint="-4.9989318521683403E-2"/>
      </bottom>
      <diagonal/>
    </border>
    <border>
      <left/>
      <right/>
      <top style="medium">
        <color rgb="FF004F6C"/>
      </top>
      <bottom/>
      <diagonal/>
    </border>
    <border>
      <left/>
      <right/>
      <top/>
      <bottom style="medium">
        <color rgb="FF004F6C"/>
      </bottom>
      <diagonal/>
    </border>
    <border>
      <left style="thin">
        <color rgb="FF10A3C8"/>
      </left>
      <right style="thin">
        <color rgb="FF10A3C8"/>
      </right>
      <top style="thin">
        <color rgb="FF10A3C8"/>
      </top>
      <bottom style="thin">
        <color rgb="FF10A3C8"/>
      </bottom>
      <diagonal/>
    </border>
    <border>
      <left style="thin">
        <color rgb="FF10A3C8"/>
      </left>
      <right/>
      <top style="thin">
        <color rgb="FF10A3C8"/>
      </top>
      <bottom style="thin">
        <color rgb="FF10A3C8"/>
      </bottom>
      <diagonal/>
    </border>
    <border>
      <left/>
      <right/>
      <top style="thin">
        <color rgb="FF10A3C8"/>
      </top>
      <bottom style="thin">
        <color rgb="FF10A3C8"/>
      </bottom>
      <diagonal/>
    </border>
    <border>
      <left/>
      <right style="thin">
        <color rgb="FF10A3C8"/>
      </right>
      <top style="thin">
        <color rgb="FF10A3C8"/>
      </top>
      <bottom style="thin">
        <color rgb="FF10A3C8"/>
      </bottom>
      <diagonal/>
    </border>
    <border>
      <left/>
      <right/>
      <top style="thin">
        <color rgb="FF10A3C8"/>
      </top>
      <bottom/>
      <diagonal/>
    </border>
    <border>
      <left/>
      <right/>
      <top/>
      <bottom style="thin">
        <color rgb="FF10A3C8"/>
      </bottom>
      <diagonal/>
    </border>
    <border>
      <left style="thin">
        <color theme="0" tint="-4.9989318521683403E-2"/>
      </left>
      <right/>
      <top style="thin">
        <color theme="0" tint="-4.9989318521683403E-2"/>
      </top>
      <bottom/>
      <diagonal/>
    </border>
    <border>
      <left/>
      <right style="thin">
        <color theme="0" tint="-4.9989318521683403E-2"/>
      </right>
      <top style="thin">
        <color theme="0" tint="-4.9989318521683403E-2"/>
      </top>
      <bottom/>
      <diagonal/>
    </border>
    <border>
      <left style="thin">
        <color theme="0" tint="-4.9989318521683403E-2"/>
      </left>
      <right/>
      <top/>
      <bottom style="thin">
        <color theme="0" tint="-4.9989318521683403E-2"/>
      </bottom>
      <diagonal/>
    </border>
    <border>
      <left/>
      <right style="thin">
        <color theme="0" tint="-4.9989318521683403E-2"/>
      </right>
      <top/>
      <bottom style="thin">
        <color theme="0" tint="-4.9989318521683403E-2"/>
      </bottom>
      <diagonal/>
    </border>
    <border>
      <left style="thin">
        <color theme="0"/>
      </left>
      <right style="thin">
        <color theme="0"/>
      </right>
      <top style="thin">
        <color theme="0"/>
      </top>
      <bottom/>
      <diagonal/>
    </border>
    <border>
      <left style="thin">
        <color theme="0" tint="-4.9989318521683403E-2"/>
      </left>
      <right/>
      <top/>
      <bottom style="thin">
        <color rgb="FF10A3C8"/>
      </bottom>
      <diagonal/>
    </border>
    <border>
      <left/>
      <right style="thin">
        <color theme="0" tint="-4.9989318521683403E-2"/>
      </right>
      <top/>
      <bottom style="thin">
        <color rgb="FF10A3C8"/>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004F6C"/>
      </left>
      <right/>
      <top style="medium">
        <color rgb="FF004F6C"/>
      </top>
      <bottom/>
      <diagonal/>
    </border>
    <border>
      <left style="thin">
        <color rgb="FF004F6C"/>
      </left>
      <right/>
      <top/>
      <bottom/>
      <diagonal/>
    </border>
    <border>
      <left style="thin">
        <color rgb="FF004F6C"/>
      </left>
      <right/>
      <top/>
      <bottom style="medium">
        <color rgb="FF004F6C"/>
      </bottom>
      <diagonal/>
    </border>
    <border>
      <left/>
      <right style="thin">
        <color rgb="FF004F6C"/>
      </right>
      <top style="medium">
        <color rgb="FF004F6C"/>
      </top>
      <bottom/>
      <diagonal/>
    </border>
    <border>
      <left/>
      <right style="thin">
        <color rgb="FF004F6C"/>
      </right>
      <top/>
      <bottom/>
      <diagonal/>
    </border>
    <border>
      <left/>
      <right style="thin">
        <color rgb="FF004F6C"/>
      </right>
      <top/>
      <bottom style="medium">
        <color rgb="FF004F6C"/>
      </bottom>
      <diagonal/>
    </border>
    <border>
      <left style="thin">
        <color rgb="FF10A3C8"/>
      </left>
      <right/>
      <top style="thin">
        <color rgb="FF10A3C8"/>
      </top>
      <bottom/>
      <diagonal/>
    </border>
    <border>
      <left/>
      <right style="thin">
        <color rgb="FF10A3C8"/>
      </right>
      <top style="thin">
        <color rgb="FF10A3C8"/>
      </top>
      <bottom/>
      <diagonal/>
    </border>
    <border>
      <left style="thin">
        <color rgb="FF10A3C8"/>
      </left>
      <right/>
      <top/>
      <bottom style="thin">
        <color rgb="FF10A3C8"/>
      </bottom>
      <diagonal/>
    </border>
    <border>
      <left/>
      <right style="thin">
        <color rgb="FF10A3C8"/>
      </right>
      <top/>
      <bottom style="thin">
        <color rgb="FF10A3C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rgb="FF10A3C8"/>
      </left>
      <right/>
      <top/>
      <bottom/>
      <diagonal/>
    </border>
    <border>
      <left/>
      <right style="thin">
        <color rgb="FF10A3C8"/>
      </right>
      <top/>
      <bottom/>
      <diagonal/>
    </border>
    <border>
      <left/>
      <right/>
      <top style="medium">
        <color rgb="FF004F6C"/>
      </top>
      <bottom style="medium">
        <color rgb="FF004F6C"/>
      </bottom>
      <diagonal/>
    </border>
  </borders>
  <cellStyleXfs count="62">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9" fillId="21" borderId="2" applyNumberFormat="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1" applyNumberFormat="0" applyAlignment="0" applyProtection="0"/>
    <xf numFmtId="0" fontId="16" fillId="0" borderId="6" applyNumberFormat="0" applyFill="0" applyAlignment="0" applyProtection="0"/>
    <xf numFmtId="0" fontId="17" fillId="22" borderId="0" applyNumberFormat="0" applyBorder="0" applyAlignment="0" applyProtection="0"/>
    <xf numFmtId="0" fontId="25" fillId="0" borderId="0"/>
    <xf numFmtId="0" fontId="25" fillId="0" borderId="0"/>
    <xf numFmtId="0" fontId="4" fillId="23" borderId="7" applyNumberFormat="0" applyFont="0" applyAlignment="0" applyProtection="0"/>
    <xf numFmtId="0" fontId="25" fillId="23" borderId="7" applyNumberFormat="0" applyFont="0" applyAlignment="0" applyProtection="0"/>
    <xf numFmtId="0" fontId="25" fillId="23" borderId="7" applyNumberFormat="0" applyFont="0" applyAlignment="0" applyProtection="0"/>
    <xf numFmtId="0" fontId="25" fillId="23" borderId="7" applyNumberFormat="0" applyFont="0" applyAlignment="0" applyProtection="0"/>
    <xf numFmtId="0" fontId="18" fillId="20"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xf numFmtId="0" fontId="3" fillId="0" borderId="0"/>
    <xf numFmtId="0" fontId="2" fillId="0" borderId="0"/>
    <xf numFmtId="0" fontId="50" fillId="0" borderId="25">
      <alignment horizontal="center" vertical="center"/>
      <protection locked="0"/>
    </xf>
    <xf numFmtId="0" fontId="50" fillId="0" borderId="25">
      <alignment horizontal="left" vertical="top" wrapText="1"/>
      <protection locked="0"/>
    </xf>
    <xf numFmtId="0" fontId="49" fillId="31" borderId="15">
      <alignment horizontal="center"/>
    </xf>
    <xf numFmtId="0" fontId="40" fillId="0" borderId="0">
      <alignment vertical="center"/>
      <protection hidden="1"/>
    </xf>
    <xf numFmtId="0" fontId="51" fillId="32" borderId="19">
      <alignment horizontal="center" vertical="center"/>
    </xf>
    <xf numFmtId="165" fontId="51" fillId="32" borderId="19">
      <alignment horizontal="right" vertical="center"/>
    </xf>
    <xf numFmtId="43" fontId="53" fillId="0" borderId="0" applyFont="0" applyFill="0" applyBorder="0" applyAlignment="0" applyProtection="0"/>
    <xf numFmtId="44" fontId="53" fillId="0" borderId="0" applyFont="0" applyFill="0" applyBorder="0" applyAlignment="0" applyProtection="0"/>
    <xf numFmtId="9" fontId="53" fillId="0" borderId="0" applyFont="0" applyFill="0" applyBorder="0" applyAlignment="0" applyProtection="0"/>
    <xf numFmtId="0" fontId="4" fillId="0" borderId="0"/>
    <xf numFmtId="0" fontId="1" fillId="0" borderId="0"/>
    <xf numFmtId="0" fontId="37" fillId="0" borderId="0"/>
    <xf numFmtId="0" fontId="62" fillId="0" borderId="0" applyNumberFormat="0" applyFill="0" applyBorder="0" applyAlignment="0" applyProtection="0"/>
  </cellStyleXfs>
  <cellXfs count="341">
    <xf numFmtId="0" fontId="0" fillId="0" borderId="0" xfId="0"/>
    <xf numFmtId="0" fontId="27" fillId="0" borderId="0" xfId="0" applyFont="1" applyAlignment="1" applyProtection="1">
      <alignment horizontal="left"/>
      <protection hidden="1"/>
    </xf>
    <xf numFmtId="0" fontId="4" fillId="0" borderId="0" xfId="0" applyFont="1" applyProtection="1">
      <protection hidden="1"/>
    </xf>
    <xf numFmtId="0" fontId="4" fillId="0" borderId="10" xfId="0" applyFont="1" applyBorder="1" applyProtection="1">
      <protection hidden="1"/>
    </xf>
    <xf numFmtId="0" fontId="4" fillId="0" borderId="10" xfId="0" applyFont="1" applyBorder="1"/>
    <xf numFmtId="0" fontId="0" fillId="0" borderId="10" xfId="0" applyBorder="1"/>
    <xf numFmtId="0" fontId="0" fillId="29" borderId="10" xfId="0" applyFill="1" applyBorder="1"/>
    <xf numFmtId="0" fontId="0" fillId="28" borderId="10" xfId="0" applyFill="1" applyBorder="1"/>
    <xf numFmtId="0" fontId="0" fillId="26" borderId="10" xfId="0" applyFill="1" applyBorder="1"/>
    <xf numFmtId="0" fontId="0" fillId="0" borderId="10" xfId="0" applyBorder="1" applyAlignment="1" applyProtection="1">
      <alignment horizontal="left"/>
      <protection hidden="1"/>
    </xf>
    <xf numFmtId="0" fontId="0" fillId="0" borderId="10" xfId="0" applyBorder="1" applyProtection="1">
      <protection hidden="1"/>
    </xf>
    <xf numFmtId="0" fontId="26" fillId="0" borderId="10" xfId="0" applyFont="1" applyBorder="1"/>
    <xf numFmtId="0" fontId="26" fillId="0" borderId="10" xfId="0" applyFont="1" applyBorder="1" applyAlignment="1" applyProtection="1">
      <alignment horizontal="center"/>
      <protection hidden="1"/>
    </xf>
    <xf numFmtId="0" fontId="0" fillId="26" borderId="10" xfId="0" applyFill="1" applyBorder="1" applyAlignment="1" applyProtection="1">
      <alignment horizontal="left"/>
      <protection hidden="1"/>
    </xf>
    <xf numFmtId="0" fontId="24" fillId="26" borderId="10" xfId="0" applyFont="1" applyFill="1" applyBorder="1" applyAlignment="1" applyProtection="1">
      <alignment horizontal="left"/>
      <protection hidden="1"/>
    </xf>
    <xf numFmtId="0" fontId="0" fillId="24" borderId="10" xfId="0" applyFill="1" applyBorder="1" applyAlignment="1" applyProtection="1">
      <alignment horizontal="left"/>
      <protection hidden="1"/>
    </xf>
    <xf numFmtId="0" fontId="4" fillId="28" borderId="10" xfId="0" applyFont="1" applyFill="1" applyBorder="1" applyAlignment="1" applyProtection="1">
      <alignment horizontal="left"/>
      <protection hidden="1"/>
    </xf>
    <xf numFmtId="0" fontId="4" fillId="28" borderId="10" xfId="0" applyFont="1" applyFill="1" applyBorder="1" applyProtection="1">
      <protection hidden="1"/>
    </xf>
    <xf numFmtId="0" fontId="0" fillId="29" borderId="10" xfId="0" applyFill="1" applyBorder="1" applyAlignment="1" applyProtection="1">
      <alignment horizontal="left"/>
      <protection hidden="1"/>
    </xf>
    <xf numFmtId="0" fontId="0" fillId="29" borderId="10" xfId="0" applyFill="1" applyBorder="1" applyProtection="1">
      <protection hidden="1"/>
    </xf>
    <xf numFmtId="0" fontId="4" fillId="29" borderId="10" xfId="0" applyFont="1" applyFill="1" applyBorder="1" applyAlignment="1" applyProtection="1">
      <alignment horizontal="left"/>
      <protection hidden="1"/>
    </xf>
    <xf numFmtId="0" fontId="29" fillId="0" borderId="10" xfId="0" applyFont="1" applyBorder="1" applyAlignment="1" applyProtection="1">
      <alignment horizontal="center"/>
      <protection hidden="1"/>
    </xf>
    <xf numFmtId="0" fontId="24" fillId="26" borderId="10" xfId="0" applyFont="1" applyFill="1" applyBorder="1" applyProtection="1">
      <protection hidden="1"/>
    </xf>
    <xf numFmtId="0" fontId="24" fillId="25" borderId="10" xfId="0" applyFont="1" applyFill="1" applyBorder="1" applyProtection="1">
      <protection hidden="1"/>
    </xf>
    <xf numFmtId="0" fontId="24" fillId="27" borderId="10" xfId="0" applyFont="1" applyFill="1" applyBorder="1" applyProtection="1">
      <protection hidden="1"/>
    </xf>
    <xf numFmtId="0" fontId="4" fillId="26" borderId="10" xfId="0" applyFont="1" applyFill="1" applyBorder="1" applyProtection="1">
      <protection hidden="1"/>
    </xf>
    <xf numFmtId="0" fontId="29" fillId="0" borderId="12" xfId="0" applyFont="1" applyBorder="1" applyAlignment="1" applyProtection="1">
      <alignment horizontal="center"/>
      <protection hidden="1"/>
    </xf>
    <xf numFmtId="0" fontId="24" fillId="26" borderId="12" xfId="0" applyFont="1" applyFill="1" applyBorder="1" applyProtection="1">
      <protection hidden="1"/>
    </xf>
    <xf numFmtId="0" fontId="4" fillId="0" borderId="10" xfId="0" quotePrefix="1" applyFont="1" applyBorder="1"/>
    <xf numFmtId="0" fontId="4" fillId="0" borderId="0" xfId="0" applyFont="1"/>
    <xf numFmtId="0" fontId="0" fillId="0" borderId="13" xfId="0" applyBorder="1" applyProtection="1">
      <protection hidden="1"/>
    </xf>
    <xf numFmtId="0" fontId="4" fillId="0" borderId="12" xfId="0" applyFont="1" applyBorder="1"/>
    <xf numFmtId="0" fontId="0" fillId="0" borderId="14" xfId="0" applyBorder="1" applyProtection="1">
      <protection hidden="1"/>
    </xf>
    <xf numFmtId="0" fontId="26" fillId="0" borderId="12" xfId="0" applyFont="1" applyBorder="1" applyAlignment="1">
      <alignment horizontal="center"/>
    </xf>
    <xf numFmtId="0" fontId="26" fillId="0" borderId="12" xfId="0" applyFont="1" applyBorder="1" applyAlignment="1" applyProtection="1">
      <alignment vertical="center"/>
      <protection hidden="1"/>
    </xf>
    <xf numFmtId="0" fontId="26" fillId="0" borderId="12" xfId="0" applyFont="1" applyBorder="1" applyProtection="1">
      <protection hidden="1"/>
    </xf>
    <xf numFmtId="0" fontId="26" fillId="0" borderId="11" xfId="0" applyFont="1" applyBorder="1" applyProtection="1">
      <protection hidden="1"/>
    </xf>
    <xf numFmtId="0" fontId="0" fillId="0" borderId="12" xfId="0" applyBorder="1"/>
    <xf numFmtId="0" fontId="4" fillId="0" borderId="10" xfId="0" applyFont="1" applyBorder="1" applyAlignment="1" applyProtection="1">
      <alignment horizontal="left"/>
      <protection hidden="1"/>
    </xf>
    <xf numFmtId="1" fontId="0" fillId="0" borderId="0" xfId="0" applyNumberFormat="1"/>
    <xf numFmtId="0" fontId="28" fillId="0" borderId="25" xfId="0" applyFont="1" applyBorder="1" applyAlignment="1" applyProtection="1">
      <alignment horizontal="center" vertical="center"/>
      <protection locked="0"/>
    </xf>
    <xf numFmtId="166" fontId="50" fillId="0" borderId="25" xfId="56" applyNumberFormat="1" applyFont="1" applyBorder="1" applyAlignment="1" applyProtection="1">
      <alignment horizontal="center" vertical="center"/>
      <protection locked="0"/>
    </xf>
    <xf numFmtId="49" fontId="50" fillId="0" borderId="25" xfId="56" applyNumberFormat="1" applyFont="1" applyBorder="1" applyAlignment="1" applyProtection="1">
      <alignment horizontal="center" vertical="center"/>
      <protection locked="0"/>
    </xf>
    <xf numFmtId="0" fontId="40" fillId="0" borderId="0" xfId="52" applyProtection="1">
      <alignment vertical="center"/>
    </xf>
    <xf numFmtId="0" fontId="59" fillId="33" borderId="0" xfId="0" applyFont="1" applyFill="1" applyAlignment="1">
      <alignment horizontal="center" vertical="center"/>
    </xf>
    <xf numFmtId="0" fontId="60" fillId="33" borderId="0" xfId="0" applyFont="1" applyFill="1" applyAlignment="1">
      <alignment vertical="center"/>
    </xf>
    <xf numFmtId="0" fontId="61" fillId="33" borderId="0" xfId="0" applyFont="1" applyFill="1" applyAlignment="1">
      <alignment horizontal="right" vertical="center"/>
    </xf>
    <xf numFmtId="0" fontId="37" fillId="33" borderId="0" xfId="47" applyFont="1" applyFill="1" applyAlignment="1">
      <alignment vertical="center"/>
    </xf>
    <xf numFmtId="0" fontId="4" fillId="33" borderId="0" xfId="47" applyFont="1" applyFill="1" applyAlignment="1">
      <alignment vertical="center" wrapText="1"/>
    </xf>
    <xf numFmtId="0" fontId="58" fillId="33" borderId="0" xfId="47" applyFont="1" applyFill="1" applyAlignment="1">
      <alignment horizontal="center" vertical="center" wrapText="1"/>
    </xf>
    <xf numFmtId="0" fontId="32" fillId="33" borderId="0" xfId="0" applyFont="1" applyFill="1" applyAlignment="1">
      <alignment horizontal="center" vertical="center"/>
    </xf>
    <xf numFmtId="0" fontId="40" fillId="33" borderId="0" xfId="52" applyFill="1" applyProtection="1">
      <alignment vertical="center"/>
    </xf>
    <xf numFmtId="0" fontId="4" fillId="33" borderId="0" xfId="0" applyFont="1" applyFill="1" applyAlignment="1">
      <alignment vertical="center"/>
    </xf>
    <xf numFmtId="0" fontId="36" fillId="33" borderId="0" xfId="59" applyFont="1" applyFill="1"/>
    <xf numFmtId="0" fontId="63" fillId="33" borderId="0" xfId="59" applyFont="1" applyFill="1"/>
    <xf numFmtId="0" fontId="26" fillId="33" borderId="0" xfId="0" applyFont="1" applyFill="1"/>
    <xf numFmtId="49" fontId="4" fillId="0" borderId="10" xfId="0" applyNumberFormat="1" applyFont="1" applyBorder="1" applyProtection="1">
      <protection hidden="1"/>
    </xf>
    <xf numFmtId="0" fontId="4" fillId="0" borderId="12" xfId="0" applyFont="1" applyBorder="1" applyProtection="1">
      <protection hidden="1"/>
    </xf>
    <xf numFmtId="0" fontId="4" fillId="26" borderId="10" xfId="0" applyFont="1" applyFill="1" applyBorder="1" applyAlignment="1" applyProtection="1">
      <alignment horizontal="left"/>
      <protection hidden="1"/>
    </xf>
    <xf numFmtId="0" fontId="4" fillId="0" borderId="0" xfId="0" applyFont="1" applyAlignment="1" applyProtection="1">
      <alignment horizontal="left"/>
      <protection hidden="1"/>
    </xf>
    <xf numFmtId="0" fontId="4" fillId="34" borderId="0" xfId="0" applyFont="1" applyFill="1" applyAlignment="1">
      <alignment vertical="center"/>
    </xf>
    <xf numFmtId="0" fontId="69" fillId="0" borderId="0" xfId="52" applyFont="1" applyProtection="1">
      <alignment vertical="center"/>
    </xf>
    <xf numFmtId="0" fontId="59" fillId="0" borderId="0" xfId="0" applyFont="1" applyAlignment="1" applyProtection="1">
      <alignment horizontal="center" vertical="center"/>
    </xf>
    <xf numFmtId="0" fontId="60" fillId="0" borderId="0" xfId="0" applyFont="1" applyAlignment="1" applyProtection="1">
      <alignment vertical="center"/>
    </xf>
    <xf numFmtId="0" fontId="66" fillId="0" borderId="0" xfId="0" applyFont="1" applyAlignment="1" applyProtection="1">
      <alignment vertical="center"/>
    </xf>
    <xf numFmtId="0" fontId="37" fillId="0" borderId="0" xfId="47" applyFont="1" applyAlignment="1" applyProtection="1">
      <alignment vertical="center"/>
    </xf>
    <xf numFmtId="0" fontId="67" fillId="0" borderId="0" xfId="47" applyFont="1" applyAlignment="1" applyProtection="1">
      <alignment vertical="center"/>
    </xf>
    <xf numFmtId="0" fontId="4" fillId="30" borderId="0" xfId="47" applyFont="1" applyFill="1" applyAlignment="1" applyProtection="1">
      <alignment vertical="center" wrapText="1"/>
    </xf>
    <xf numFmtId="0" fontId="42" fillId="30" borderId="0" xfId="47" applyFont="1" applyFill="1" applyAlignment="1" applyProtection="1">
      <alignment horizontal="justify" vertical="center" wrapText="1"/>
    </xf>
    <xf numFmtId="0" fontId="58" fillId="0" borderId="0" xfId="47" applyFont="1" applyAlignment="1" applyProtection="1">
      <alignment horizontal="center" vertical="center" wrapText="1"/>
    </xf>
    <xf numFmtId="0" fontId="68" fillId="0" borderId="0" xfId="47" applyFont="1" applyAlignment="1" applyProtection="1">
      <alignment horizontal="center" vertical="center" wrapText="1"/>
    </xf>
    <xf numFmtId="0" fontId="32" fillId="0" borderId="0" xfId="0" applyFont="1" applyAlignment="1" applyProtection="1">
      <alignment horizontal="center" vertical="center"/>
    </xf>
    <xf numFmtId="0" fontId="67" fillId="0" borderId="0" xfId="0" applyFont="1" applyAlignment="1" applyProtection="1">
      <alignment vertical="center"/>
    </xf>
    <xf numFmtId="0" fontId="4" fillId="0" borderId="0" xfId="0" applyFont="1" applyAlignment="1" applyProtection="1">
      <alignment vertical="center"/>
    </xf>
    <xf numFmtId="0" fontId="33" fillId="0" borderId="0" xfId="0" applyFont="1" applyAlignment="1" applyProtection="1">
      <alignment vertical="center"/>
    </xf>
    <xf numFmtId="0" fontId="26" fillId="0" borderId="0" xfId="0" applyFont="1" applyAlignment="1" applyProtection="1">
      <alignment vertical="center"/>
    </xf>
    <xf numFmtId="0" fontId="34" fillId="0" borderId="0" xfId="0" applyFont="1" applyAlignment="1" applyProtection="1">
      <alignment horizontal="left" vertical="center"/>
    </xf>
    <xf numFmtId="0" fontId="28" fillId="0" borderId="0" xfId="0" applyFont="1" applyAlignment="1" applyProtection="1">
      <alignment horizontal="center" vertical="center"/>
    </xf>
    <xf numFmtId="0" fontId="26" fillId="0" borderId="0" xfId="0" applyFont="1" applyProtection="1"/>
    <xf numFmtId="164" fontId="70" fillId="0" borderId="0" xfId="0" applyNumberFormat="1" applyFont="1" applyAlignment="1" applyProtection="1">
      <alignment vertical="center"/>
    </xf>
    <xf numFmtId="0" fontId="48" fillId="0" borderId="0" xfId="0" applyFont="1" applyAlignment="1" applyProtection="1">
      <alignment vertical="center"/>
    </xf>
    <xf numFmtId="0" fontId="22" fillId="0" borderId="0" xfId="0" applyFont="1" applyAlignment="1" applyProtection="1">
      <alignment horizontal="left" vertical="center"/>
    </xf>
    <xf numFmtId="0" fontId="70" fillId="0" borderId="0" xfId="0" applyFont="1" applyAlignment="1" applyProtection="1">
      <alignment horizontal="left" vertical="center"/>
    </xf>
    <xf numFmtId="0" fontId="64" fillId="0" borderId="0" xfId="0" applyFont="1" applyAlignment="1" applyProtection="1">
      <alignment vertical="center"/>
    </xf>
    <xf numFmtId="0" fontId="41" fillId="0" borderId="0" xfId="0" applyFont="1" applyAlignment="1" applyProtection="1">
      <alignment vertical="center"/>
    </xf>
    <xf numFmtId="0" fontId="4" fillId="0" borderId="0" xfId="0" applyFont="1" applyProtection="1"/>
    <xf numFmtId="0" fontId="67" fillId="0" borderId="0" xfId="0" applyFont="1" applyProtection="1"/>
    <xf numFmtId="0" fontId="28" fillId="0" borderId="0" xfId="0" applyFont="1" applyAlignment="1" applyProtection="1">
      <alignment vertical="center"/>
    </xf>
    <xf numFmtId="0" fontId="28" fillId="0" borderId="0" xfId="0" applyFont="1" applyAlignment="1" applyProtection="1">
      <alignment vertical="center" wrapText="1"/>
    </xf>
    <xf numFmtId="0" fontId="44" fillId="0" borderId="0" xfId="0" applyFont="1" applyAlignment="1" applyProtection="1">
      <alignment horizontal="left" vertical="center"/>
    </xf>
    <xf numFmtId="0" fontId="4" fillId="0" borderId="0" xfId="0" applyFont="1" applyAlignment="1" applyProtection="1">
      <alignment horizontal="center" vertical="center"/>
    </xf>
    <xf numFmtId="49" fontId="28" fillId="0" borderId="0" xfId="0" applyNumberFormat="1" applyFont="1" applyAlignment="1" applyProtection="1">
      <alignment vertical="center"/>
    </xf>
    <xf numFmtId="0" fontId="70" fillId="0" borderId="0" xfId="0" applyFont="1" applyAlignment="1" applyProtection="1">
      <alignment vertical="center"/>
    </xf>
    <xf numFmtId="0" fontId="0" fillId="0" borderId="0" xfId="0" applyProtection="1"/>
    <xf numFmtId="0" fontId="0" fillId="0" borderId="0" xfId="0" applyAlignment="1" applyProtection="1">
      <alignment vertical="center"/>
    </xf>
    <xf numFmtId="0" fontId="45" fillId="0" borderId="0" xfId="48" applyFont="1" applyAlignment="1" applyProtection="1">
      <alignment vertical="center"/>
    </xf>
    <xf numFmtId="0" fontId="39" fillId="0" borderId="0" xfId="48" applyFont="1" applyAlignment="1" applyProtection="1">
      <alignment vertical="center"/>
    </xf>
    <xf numFmtId="0" fontId="71" fillId="0" borderId="0" xfId="48" applyFont="1" applyAlignment="1" applyProtection="1">
      <alignment vertical="center"/>
    </xf>
    <xf numFmtId="0" fontId="71" fillId="0" borderId="0" xfId="48" applyFont="1" applyAlignment="1" applyProtection="1">
      <alignment vertical="center" wrapText="1"/>
    </xf>
    <xf numFmtId="0" fontId="39" fillId="0" borderId="0" xfId="48" applyFont="1" applyAlignment="1" applyProtection="1">
      <alignment horizontal="right" vertical="center"/>
    </xf>
    <xf numFmtId="0" fontId="71" fillId="0" borderId="0" xfId="48" applyFont="1" applyAlignment="1" applyProtection="1">
      <alignment horizontal="right" vertical="center"/>
    </xf>
    <xf numFmtId="0" fontId="4" fillId="0" borderId="0" xfId="0" applyFont="1" applyAlignment="1" applyProtection="1">
      <alignment horizontal="left"/>
    </xf>
    <xf numFmtId="0" fontId="26" fillId="0" borderId="0" xfId="0" applyFont="1" applyAlignment="1" applyProtection="1">
      <alignment horizontal="left"/>
    </xf>
    <xf numFmtId="0" fontId="67" fillId="0" borderId="0" xfId="0" applyFont="1" applyAlignment="1" applyProtection="1">
      <alignment horizontal="left"/>
    </xf>
    <xf numFmtId="0" fontId="47" fillId="0" borderId="0" xfId="0" applyFont="1" applyAlignment="1" applyProtection="1">
      <alignment vertical="center"/>
    </xf>
    <xf numFmtId="0" fontId="4" fillId="0" borderId="0" xfId="0" applyFont="1" applyAlignment="1" applyProtection="1">
      <alignment vertical="center" wrapText="1"/>
    </xf>
    <xf numFmtId="0" fontId="23" fillId="0" borderId="0" xfId="0" applyFont="1" applyAlignment="1" applyProtection="1">
      <alignment horizontal="center" vertical="center"/>
    </xf>
    <xf numFmtId="0" fontId="30" fillId="0" borderId="0" xfId="0" applyFont="1" applyAlignment="1" applyProtection="1">
      <alignment vertical="center" wrapText="1"/>
    </xf>
    <xf numFmtId="0" fontId="70" fillId="0" borderId="0" xfId="0" applyFont="1" applyAlignment="1" applyProtection="1">
      <alignment vertical="center" wrapText="1"/>
    </xf>
    <xf numFmtId="49" fontId="67" fillId="0" borderId="0" xfId="0" applyNumberFormat="1" applyFont="1" applyAlignment="1" applyProtection="1">
      <alignment vertical="center" wrapText="1"/>
    </xf>
    <xf numFmtId="0" fontId="31" fillId="0" borderId="0" xfId="0" applyFont="1" applyAlignment="1" applyProtection="1">
      <alignment vertical="center"/>
    </xf>
    <xf numFmtId="0" fontId="72" fillId="0" borderId="0" xfId="0" applyFont="1" applyAlignment="1" applyProtection="1">
      <alignment vertical="center"/>
    </xf>
    <xf numFmtId="0" fontId="33" fillId="0" borderId="0" xfId="0" applyFont="1" applyAlignment="1" applyProtection="1">
      <alignment horizontal="left"/>
    </xf>
    <xf numFmtId="0" fontId="31" fillId="0" borderId="0" xfId="0" applyFont="1" applyAlignment="1" applyProtection="1">
      <alignment horizontal="left"/>
    </xf>
    <xf numFmtId="0" fontId="72" fillId="0" borderId="0" xfId="0" applyFont="1" applyAlignment="1" applyProtection="1">
      <alignment horizontal="left"/>
    </xf>
    <xf numFmtId="0" fontId="35" fillId="0" borderId="0" xfId="0" applyFont="1" applyAlignment="1" applyProtection="1">
      <alignment horizontal="left" vertical="center"/>
    </xf>
    <xf numFmtId="49" fontId="50" fillId="0" borderId="0" xfId="56" applyNumberFormat="1" applyFont="1" applyAlignment="1" applyProtection="1">
      <alignment horizontal="center" vertical="center"/>
    </xf>
    <xf numFmtId="0" fontId="33" fillId="0" borderId="0" xfId="0" applyFont="1" applyProtection="1"/>
    <xf numFmtId="0" fontId="26" fillId="30" borderId="0" xfId="0" applyFont="1" applyFill="1" applyProtection="1"/>
    <xf numFmtId="0" fontId="4" fillId="30" borderId="0" xfId="0" applyFont="1" applyFill="1" applyProtection="1"/>
    <xf numFmtId="0" fontId="35" fillId="0" borderId="0" xfId="0" quotePrefix="1" applyFont="1" applyAlignment="1" applyProtection="1">
      <alignment horizontal="left" vertical="center"/>
    </xf>
    <xf numFmtId="167" fontId="4" fillId="30" borderId="0" xfId="55" applyNumberFormat="1" applyFont="1" applyFill="1" applyAlignment="1" applyProtection="1">
      <alignment vertical="center"/>
    </xf>
    <xf numFmtId="0" fontId="4" fillId="30" borderId="0" xfId="0" applyFont="1" applyFill="1" applyAlignment="1" applyProtection="1">
      <alignment vertical="center"/>
    </xf>
    <xf numFmtId="0" fontId="52" fillId="0" borderId="0" xfId="0" applyFont="1" applyAlignment="1" applyProtection="1">
      <alignment vertical="center"/>
    </xf>
    <xf numFmtId="0" fontId="57" fillId="0" borderId="0" xfId="0" applyFont="1" applyAlignment="1" applyProtection="1">
      <alignment vertical="top" wrapText="1"/>
    </xf>
    <xf numFmtId="0" fontId="42" fillId="0" borderId="0" xfId="0" applyFont="1" applyAlignment="1" applyProtection="1"/>
    <xf numFmtId="0" fontId="26" fillId="0" borderId="0" xfId="0" applyFont="1" applyAlignment="1" applyProtection="1">
      <alignment horizontal="center"/>
    </xf>
    <xf numFmtId="0" fontId="65" fillId="0" borderId="0" xfId="0" applyFont="1" applyBorder="1" applyAlignment="1" applyProtection="1"/>
    <xf numFmtId="0" fontId="42" fillId="0" borderId="0" xfId="0" applyFont="1" applyBorder="1" applyAlignment="1" applyProtection="1"/>
    <xf numFmtId="0" fontId="42" fillId="0" borderId="0" xfId="0" applyFont="1" applyAlignment="1" applyProtection="1">
      <alignment horizontal="center" vertical="center"/>
    </xf>
    <xf numFmtId="0" fontId="67" fillId="0" borderId="0" xfId="0" quotePrefix="1" applyFont="1" applyAlignment="1" applyProtection="1">
      <alignment vertical="top"/>
    </xf>
    <xf numFmtId="0" fontId="65" fillId="0" borderId="0" xfId="0" applyFont="1" applyBorder="1" applyAlignment="1" applyProtection="1">
      <alignment horizontal="center" vertical="center"/>
    </xf>
    <xf numFmtId="0" fontId="26" fillId="0" borderId="0" xfId="0" applyFont="1" applyBorder="1" applyAlignment="1" applyProtection="1"/>
    <xf numFmtId="0" fontId="4" fillId="0" borderId="0" xfId="0" applyFont="1" applyAlignment="1" applyProtection="1">
      <alignment vertical="top"/>
    </xf>
    <xf numFmtId="0" fontId="67" fillId="0" borderId="0" xfId="0" applyFont="1" applyAlignment="1" applyProtection="1">
      <alignment vertical="top"/>
    </xf>
    <xf numFmtId="0" fontId="26" fillId="0" borderId="0" xfId="0" applyFont="1" applyAlignment="1" applyProtection="1">
      <alignment horizontal="left" vertical="top" wrapText="1"/>
    </xf>
    <xf numFmtId="0" fontId="65" fillId="0" borderId="0" xfId="0" applyFont="1" applyBorder="1" applyAlignment="1" applyProtection="1">
      <alignment horizontal="left" vertical="top"/>
    </xf>
    <xf numFmtId="0" fontId="49" fillId="0" borderId="0" xfId="0" applyFont="1" applyAlignment="1" applyProtection="1">
      <alignment vertical="center"/>
    </xf>
    <xf numFmtId="0" fontId="0" fillId="0" borderId="0" xfId="0" applyAlignment="1" applyProtection="1">
      <alignment horizontal="center" vertical="center"/>
    </xf>
    <xf numFmtId="0" fontId="38" fillId="0" borderId="0" xfId="0" applyFont="1" applyAlignment="1" applyProtection="1">
      <alignment vertical="center"/>
    </xf>
    <xf numFmtId="0" fontId="64" fillId="0" borderId="0" xfId="47" applyFont="1" applyAlignment="1" applyProtection="1">
      <alignment horizontal="left" vertical="center"/>
    </xf>
    <xf numFmtId="0" fontId="71" fillId="0" borderId="0" xfId="0" applyFont="1" applyAlignment="1" applyProtection="1">
      <alignment vertical="center"/>
    </xf>
    <xf numFmtId="0" fontId="49" fillId="31" borderId="15" xfId="51" applyAlignment="1" applyProtection="1">
      <alignment horizontal="center" vertical="center"/>
    </xf>
    <xf numFmtId="0" fontId="36" fillId="0" borderId="0" xfId="0" applyFont="1" applyAlignment="1" applyProtection="1">
      <alignment vertical="center"/>
    </xf>
    <xf numFmtId="0" fontId="36" fillId="0" borderId="0" xfId="0" applyFont="1" applyAlignment="1" applyProtection="1">
      <alignment horizontal="right" vertical="center"/>
    </xf>
    <xf numFmtId="0" fontId="64" fillId="0" borderId="0" xfId="47" applyFont="1" applyAlignment="1" applyProtection="1">
      <alignment vertical="center"/>
    </xf>
    <xf numFmtId="0" fontId="43" fillId="0" borderId="0" xfId="47" applyFont="1" applyAlignment="1" applyProtection="1">
      <alignment vertical="center"/>
    </xf>
    <xf numFmtId="0" fontId="73" fillId="0" borderId="0" xfId="47" applyFont="1" applyAlignment="1" applyProtection="1">
      <alignment vertical="center"/>
    </xf>
    <xf numFmtId="0" fontId="40" fillId="0" borderId="0" xfId="0" applyFont="1" applyAlignment="1" applyProtection="1">
      <alignment vertical="center"/>
    </xf>
    <xf numFmtId="0" fontId="40" fillId="0" borderId="0" xfId="0" applyFont="1" applyAlignment="1" applyProtection="1">
      <alignment horizontal="right" vertical="center"/>
    </xf>
    <xf numFmtId="165" fontId="40" fillId="0" borderId="0" xfId="0" applyNumberFormat="1" applyFont="1" applyAlignment="1" applyProtection="1">
      <alignment horizontal="right" vertical="center"/>
    </xf>
    <xf numFmtId="0" fontId="64" fillId="0" borderId="35" xfId="47" applyFont="1" applyBorder="1" applyAlignment="1" applyProtection="1">
      <alignment vertical="center"/>
    </xf>
    <xf numFmtId="0" fontId="40" fillId="0" borderId="35" xfId="0" applyFont="1" applyBorder="1" applyAlignment="1" applyProtection="1">
      <alignment vertical="center"/>
    </xf>
    <xf numFmtId="0" fontId="43" fillId="0" borderId="35" xfId="47" applyFont="1" applyBorder="1" applyAlignment="1" applyProtection="1">
      <alignment horizontal="center" vertical="center" wrapText="1"/>
    </xf>
    <xf numFmtId="0" fontId="69" fillId="0" borderId="0" xfId="0" applyFont="1" applyAlignment="1" applyProtection="1">
      <alignment horizontal="right" vertical="center"/>
    </xf>
    <xf numFmtId="0" fontId="40" fillId="0" borderId="23" xfId="0" applyFont="1" applyBorder="1" applyProtection="1"/>
    <xf numFmtId="0" fontId="41" fillId="0" borderId="23" xfId="0" applyFont="1" applyBorder="1" applyAlignment="1" applyProtection="1">
      <alignment vertical="center"/>
    </xf>
    <xf numFmtId="0" fontId="67" fillId="0" borderId="23" xfId="0" applyFont="1" applyBorder="1" applyAlignment="1" applyProtection="1">
      <alignment vertical="center"/>
    </xf>
    <xf numFmtId="0" fontId="49" fillId="0" borderId="0" xfId="0" applyFont="1" applyAlignment="1" applyProtection="1">
      <alignment vertical="center" wrapText="1"/>
    </xf>
    <xf numFmtId="0" fontId="67" fillId="0" borderId="0" xfId="0" applyFont="1" applyAlignment="1" applyProtection="1">
      <alignment vertical="center" wrapText="1"/>
    </xf>
    <xf numFmtId="0" fontId="50" fillId="0" borderId="25" xfId="49" applyProtection="1">
      <alignment horizontal="center" vertical="center"/>
      <protection locked="0"/>
    </xf>
    <xf numFmtId="0" fontId="65" fillId="0" borderId="25" xfId="0" applyFont="1" applyBorder="1" applyAlignment="1" applyProtection="1">
      <alignment horizontal="center" vertical="center"/>
      <protection locked="0"/>
    </xf>
    <xf numFmtId="0" fontId="50" fillId="35" borderId="25" xfId="49" applyFill="1" applyProtection="1">
      <alignment horizontal="center" vertical="center"/>
    </xf>
    <xf numFmtId="0" fontId="49" fillId="31" borderId="15" xfId="51" applyAlignment="1" applyProtection="1">
      <alignment horizontal="center" vertical="center"/>
    </xf>
    <xf numFmtId="0" fontId="64" fillId="0" borderId="0" xfId="47" applyFont="1" applyAlignment="1" applyProtection="1">
      <alignment horizontal="left" vertical="center"/>
    </xf>
    <xf numFmtId="0" fontId="58" fillId="0" borderId="0" xfId="47" applyFont="1" applyAlignment="1" applyProtection="1">
      <alignment horizontal="center" vertical="center" wrapText="1"/>
    </xf>
    <xf numFmtId="0" fontId="42" fillId="30" borderId="0" xfId="47" applyFont="1" applyFill="1" applyAlignment="1" applyProtection="1">
      <alignment horizontal="justify" vertical="center" wrapText="1"/>
    </xf>
    <xf numFmtId="0" fontId="34" fillId="0" borderId="0" xfId="0" applyFont="1" applyAlignment="1" applyProtection="1">
      <alignment horizontal="left" vertical="center"/>
    </xf>
    <xf numFmtId="0" fontId="26" fillId="0" borderId="0" xfId="0" applyFont="1" applyAlignment="1" applyProtection="1">
      <alignment horizontal="left" vertical="top" wrapText="1"/>
    </xf>
    <xf numFmtId="0" fontId="42" fillId="0" borderId="0" xfId="0" applyFont="1" applyBorder="1" applyAlignment="1" applyProtection="1"/>
    <xf numFmtId="0" fontId="4" fillId="0" borderId="0" xfId="0" applyFont="1" applyAlignment="1" applyProtection="1">
      <alignment vertical="top" wrapText="1"/>
    </xf>
    <xf numFmtId="0" fontId="65" fillId="0" borderId="0" xfId="0" applyFont="1" applyBorder="1" applyAlignment="1" applyProtection="1">
      <alignment horizontal="center" vertical="center"/>
      <protection locked="0"/>
    </xf>
    <xf numFmtId="0" fontId="50" fillId="30" borderId="0" xfId="49" applyFill="1" applyBorder="1" applyAlignment="1" applyProtection="1">
      <alignment vertical="center"/>
    </xf>
    <xf numFmtId="0" fontId="59" fillId="0" borderId="0" xfId="0" applyFont="1" applyAlignment="1">
      <alignment horizontal="center" vertical="center"/>
    </xf>
    <xf numFmtId="0" fontId="66" fillId="0" borderId="0" xfId="0" applyFont="1" applyAlignment="1">
      <alignment vertical="center"/>
    </xf>
    <xf numFmtId="0" fontId="60" fillId="0" borderId="0" xfId="0" applyFont="1" applyAlignment="1">
      <alignment vertical="center"/>
    </xf>
    <xf numFmtId="0" fontId="28" fillId="35" borderId="25" xfId="0" applyFont="1" applyFill="1" applyBorder="1" applyAlignment="1" applyProtection="1">
      <alignment horizontal="center" vertical="center"/>
      <protection locked="0"/>
    </xf>
    <xf numFmtId="0" fontId="42" fillId="33" borderId="54" xfId="47" applyFont="1" applyFill="1" applyBorder="1" applyAlignment="1">
      <alignment horizontal="justify" vertical="center" wrapText="1"/>
    </xf>
    <xf numFmtId="0" fontId="42" fillId="33" borderId="55" xfId="47" applyFont="1" applyFill="1" applyBorder="1" applyAlignment="1">
      <alignment horizontal="justify" vertical="center" wrapText="1"/>
    </xf>
    <xf numFmtId="0" fontId="42" fillId="33" borderId="56" xfId="47" applyFont="1" applyFill="1" applyBorder="1" applyAlignment="1">
      <alignment horizontal="justify" vertical="center" wrapText="1"/>
    </xf>
    <xf numFmtId="0" fontId="42" fillId="33" borderId="57" xfId="47" applyFont="1" applyFill="1" applyBorder="1" applyAlignment="1">
      <alignment horizontal="justify" vertical="center" wrapText="1"/>
    </xf>
    <xf numFmtId="0" fontId="42" fillId="33" borderId="58" xfId="47" applyFont="1" applyFill="1" applyBorder="1" applyAlignment="1">
      <alignment horizontal="justify" vertical="center" wrapText="1"/>
    </xf>
    <xf numFmtId="0" fontId="42" fillId="33" borderId="59" xfId="47" applyFont="1" applyFill="1" applyBorder="1" applyAlignment="1">
      <alignment horizontal="justify" vertical="center" wrapText="1"/>
    </xf>
    <xf numFmtId="0" fontId="58" fillId="33" borderId="0" xfId="47" applyFont="1" applyFill="1" applyAlignment="1">
      <alignment horizontal="center" vertical="center" wrapText="1"/>
    </xf>
    <xf numFmtId="0" fontId="57" fillId="33" borderId="0" xfId="47" applyFont="1" applyFill="1" applyAlignment="1">
      <alignment horizontal="left" vertical="center"/>
    </xf>
    <xf numFmtId="0" fontId="50" fillId="33" borderId="25" xfId="49" applyFill="1" applyAlignment="1">
      <alignment horizontal="left" vertical="center"/>
      <protection locked="0"/>
    </xf>
    <xf numFmtId="0" fontId="50" fillId="34" borderId="26" xfId="59" applyFont="1" applyFill="1" applyBorder="1" applyAlignment="1" applyProtection="1">
      <protection locked="0"/>
    </xf>
    <xf numFmtId="0" fontId="50" fillId="34" borderId="27" xfId="59" applyFont="1" applyFill="1" applyBorder="1" applyAlignment="1" applyProtection="1">
      <protection locked="0"/>
    </xf>
    <xf numFmtId="0" fontId="50" fillId="34" borderId="28" xfId="59" applyFont="1" applyFill="1" applyBorder="1" applyAlignment="1" applyProtection="1">
      <protection locked="0"/>
    </xf>
    <xf numFmtId="0" fontId="57" fillId="0" borderId="0" xfId="0" applyFont="1" applyAlignment="1" applyProtection="1">
      <alignment horizontal="left" vertical="top" wrapText="1"/>
    </xf>
    <xf numFmtId="0" fontId="57" fillId="0" borderId="0" xfId="0" applyFont="1" applyAlignment="1" applyProtection="1">
      <alignment horizontal="left" vertical="center" wrapText="1"/>
    </xf>
    <xf numFmtId="0" fontId="65" fillId="0" borderId="26" xfId="0" applyFont="1" applyBorder="1" applyAlignment="1" applyProtection="1">
      <alignment horizontal="left" vertical="top"/>
      <protection locked="0"/>
    </xf>
    <xf numFmtId="0" fontId="65" fillId="0" borderId="27" xfId="0" applyFont="1" applyBorder="1" applyAlignment="1" applyProtection="1">
      <alignment horizontal="left" vertical="top"/>
      <protection locked="0"/>
    </xf>
    <xf numFmtId="0" fontId="65" fillId="0" borderId="28" xfId="0" applyFont="1" applyBorder="1" applyAlignment="1" applyProtection="1">
      <alignment horizontal="left" vertical="top"/>
      <protection locked="0"/>
    </xf>
    <xf numFmtId="0" fontId="49" fillId="31" borderId="31" xfId="51" applyBorder="1" applyAlignment="1" applyProtection="1">
      <alignment horizontal="center" vertical="center" wrapText="1"/>
    </xf>
    <xf numFmtId="0" fontId="49" fillId="31" borderId="21" xfId="51" applyBorder="1" applyAlignment="1" applyProtection="1">
      <alignment horizontal="center" vertical="center" wrapText="1"/>
    </xf>
    <xf numFmtId="0" fontId="49" fillId="31" borderId="32" xfId="51" applyBorder="1" applyAlignment="1" applyProtection="1">
      <alignment horizontal="center" vertical="center" wrapText="1"/>
    </xf>
    <xf numFmtId="0" fontId="49" fillId="31" borderId="36" xfId="51" applyBorder="1" applyAlignment="1" applyProtection="1">
      <alignment horizontal="center" vertical="center" wrapText="1"/>
    </xf>
    <xf numFmtId="0" fontId="49" fillId="31" borderId="30" xfId="51" applyBorder="1" applyAlignment="1" applyProtection="1">
      <alignment horizontal="center" vertical="center" wrapText="1"/>
    </xf>
    <xf numFmtId="0" fontId="49" fillId="31" borderId="37" xfId="51" applyBorder="1" applyAlignment="1" applyProtection="1">
      <alignment horizontal="center" vertical="center" wrapText="1"/>
    </xf>
    <xf numFmtId="49" fontId="50" fillId="0" borderId="26" xfId="56" applyNumberFormat="1" applyFont="1" applyBorder="1" applyAlignment="1" applyProtection="1">
      <alignment horizontal="center" vertical="center"/>
      <protection locked="0"/>
    </xf>
    <xf numFmtId="49" fontId="50" fillId="0" borderId="27" xfId="56" applyNumberFormat="1" applyFont="1" applyBorder="1" applyAlignment="1" applyProtection="1">
      <alignment horizontal="center" vertical="center"/>
      <protection locked="0"/>
    </xf>
    <xf numFmtId="49" fontId="50" fillId="0" borderId="28" xfId="56" applyNumberFormat="1" applyFont="1" applyBorder="1" applyAlignment="1" applyProtection="1">
      <alignment horizontal="center" vertical="center"/>
      <protection locked="0"/>
    </xf>
    <xf numFmtId="49" fontId="50" fillId="0" borderId="26" xfId="56" applyNumberFormat="1" applyFont="1" applyBorder="1" applyAlignment="1" applyProtection="1">
      <alignment horizontal="left" vertical="center"/>
      <protection locked="0"/>
    </xf>
    <xf numFmtId="49" fontId="50" fillId="0" borderId="27" xfId="56" applyNumberFormat="1" applyFont="1" applyBorder="1" applyAlignment="1" applyProtection="1">
      <alignment horizontal="left" vertical="center"/>
      <protection locked="0"/>
    </xf>
    <xf numFmtId="49" fontId="50" fillId="0" borderId="28" xfId="56" applyNumberFormat="1" applyFont="1" applyBorder="1" applyAlignment="1" applyProtection="1">
      <alignment horizontal="left" vertical="center"/>
      <protection locked="0"/>
    </xf>
    <xf numFmtId="165" fontId="51" fillId="32" borderId="19" xfId="53" applyNumberFormat="1" applyAlignment="1" applyProtection="1">
      <alignment horizontal="right" vertical="center"/>
    </xf>
    <xf numFmtId="0" fontId="50" fillId="0" borderId="25" xfId="49" applyAlignment="1" applyProtection="1">
      <alignment horizontal="left" vertical="center"/>
      <protection locked="0"/>
    </xf>
    <xf numFmtId="0" fontId="51" fillId="0" borderId="41" xfId="0" applyFont="1" applyBorder="1" applyAlignment="1" applyProtection="1">
      <alignment horizontal="left" vertical="center" wrapText="1" indent="2"/>
    </xf>
    <xf numFmtId="0" fontId="51" fillId="0" borderId="10" xfId="0" applyFont="1" applyBorder="1" applyAlignment="1" applyProtection="1">
      <alignment horizontal="left" vertical="center" wrapText="1" indent="2"/>
    </xf>
    <xf numFmtId="9" fontId="50" fillId="0" borderId="12" xfId="57" applyFont="1" applyBorder="1" applyAlignment="1" applyProtection="1">
      <alignment horizontal="center" vertical="center"/>
      <protection locked="0"/>
    </xf>
    <xf numFmtId="9" fontId="50" fillId="0" borderId="64" xfId="57" applyFont="1" applyBorder="1" applyAlignment="1" applyProtection="1">
      <alignment horizontal="center" vertical="center"/>
      <protection locked="0"/>
    </xf>
    <xf numFmtId="166" fontId="50" fillId="32" borderId="12" xfId="56" applyNumberFormat="1" applyFont="1" applyFill="1" applyBorder="1" applyAlignment="1" applyProtection="1">
      <alignment horizontal="center" vertical="center"/>
    </xf>
    <xf numFmtId="166" fontId="50" fillId="32" borderId="64" xfId="56" applyNumberFormat="1" applyFont="1" applyFill="1" applyBorder="1" applyAlignment="1" applyProtection="1">
      <alignment horizontal="center" vertical="center"/>
    </xf>
    <xf numFmtId="0" fontId="42" fillId="0" borderId="0" xfId="0" applyFont="1" applyBorder="1" applyAlignment="1" applyProtection="1"/>
    <xf numFmtId="0" fontId="65" fillId="0" borderId="25" xfId="0" applyFont="1" applyBorder="1" applyAlignment="1" applyProtection="1"/>
    <xf numFmtId="0" fontId="26" fillId="0" borderId="0" xfId="0" applyFont="1" applyAlignment="1" applyProtection="1">
      <alignment horizontal="left" vertical="top" wrapText="1"/>
    </xf>
    <xf numFmtId="0" fontId="55" fillId="0" borderId="41" xfId="0" applyFont="1" applyBorder="1" applyAlignment="1" applyProtection="1">
      <alignment horizontal="left" vertical="center" wrapText="1"/>
    </xf>
    <xf numFmtId="0" fontId="55" fillId="0" borderId="10" xfId="0" applyFont="1" applyBorder="1" applyAlignment="1" applyProtection="1">
      <alignment horizontal="left" vertical="center" wrapText="1"/>
    </xf>
    <xf numFmtId="9" fontId="55" fillId="32" borderId="12" xfId="57" applyFont="1" applyFill="1" applyBorder="1" applyAlignment="1" applyProtection="1">
      <alignment horizontal="center" vertical="center"/>
      <protection locked="0"/>
    </xf>
    <xf numFmtId="9" fontId="55" fillId="32" borderId="64" xfId="57" applyFont="1" applyFill="1" applyBorder="1" applyAlignment="1" applyProtection="1">
      <alignment horizontal="center" vertical="center"/>
      <protection locked="0"/>
    </xf>
    <xf numFmtId="166" fontId="55" fillId="32" borderId="12" xfId="56" applyNumberFormat="1" applyFont="1" applyFill="1" applyBorder="1" applyAlignment="1" applyProtection="1">
      <alignment horizontal="center" vertical="center"/>
    </xf>
    <xf numFmtId="166" fontId="55" fillId="32" borderId="64" xfId="56" applyNumberFormat="1" applyFont="1" applyFill="1" applyBorder="1" applyAlignment="1" applyProtection="1">
      <alignment horizontal="center" vertical="center"/>
    </xf>
    <xf numFmtId="0" fontId="4" fillId="0" borderId="0" xfId="0" applyFont="1" applyAlignment="1" applyProtection="1">
      <alignment horizontal="left" vertical="top" wrapText="1"/>
    </xf>
    <xf numFmtId="0" fontId="26" fillId="0" borderId="16" xfId="0" applyFont="1" applyBorder="1" applyAlignment="1" applyProtection="1">
      <alignment horizontal="left" vertical="center" wrapText="1"/>
    </xf>
    <xf numFmtId="0" fontId="49" fillId="31" borderId="15" xfId="0" applyFont="1" applyFill="1" applyBorder="1" applyAlignment="1" applyProtection="1">
      <alignment horizontal="center" vertical="center"/>
    </xf>
    <xf numFmtId="0" fontId="51" fillId="32" borderId="17" xfId="0" applyFont="1" applyFill="1" applyBorder="1" applyAlignment="1" applyProtection="1">
      <alignment horizontal="left" vertical="center"/>
    </xf>
    <xf numFmtId="0" fontId="51" fillId="32" borderId="20" xfId="0" applyFont="1" applyFill="1" applyBorder="1" applyAlignment="1" applyProtection="1">
      <alignment horizontal="left" vertical="center"/>
    </xf>
    <xf numFmtId="0" fontId="51" fillId="32" borderId="22" xfId="0" applyFont="1" applyFill="1" applyBorder="1" applyAlignment="1" applyProtection="1">
      <alignment horizontal="left" vertical="center"/>
    </xf>
    <xf numFmtId="0" fontId="50" fillId="0" borderId="26" xfId="49" applyBorder="1" applyAlignment="1" applyProtection="1">
      <alignment horizontal="left" vertical="center"/>
      <protection locked="0"/>
    </xf>
    <xf numFmtId="0" fontId="50" fillId="0" borderId="27" xfId="49" applyBorder="1" applyAlignment="1" applyProtection="1">
      <alignment horizontal="left" vertical="center"/>
      <protection locked="0"/>
    </xf>
    <xf numFmtId="0" fontId="50" fillId="0" borderId="28" xfId="49" applyBorder="1" applyAlignment="1" applyProtection="1">
      <alignment horizontal="left" vertical="center"/>
      <protection locked="0"/>
    </xf>
    <xf numFmtId="0" fontId="49" fillId="31" borderId="31" xfId="51" applyBorder="1" applyAlignment="1" applyProtection="1">
      <alignment horizontal="center" vertical="center"/>
    </xf>
    <xf numFmtId="0" fontId="49" fillId="31" borderId="21" xfId="51" applyBorder="1" applyAlignment="1" applyProtection="1">
      <alignment horizontal="center" vertical="center"/>
    </xf>
    <xf numFmtId="0" fontId="49" fillId="31" borderId="32" xfId="51" applyBorder="1" applyAlignment="1" applyProtection="1">
      <alignment horizontal="center" vertical="center"/>
    </xf>
    <xf numFmtId="0" fontId="49" fillId="31" borderId="33" xfId="51" applyBorder="1" applyAlignment="1" applyProtection="1">
      <alignment horizontal="center" vertical="center"/>
    </xf>
    <xf numFmtId="0" fontId="49" fillId="31" borderId="16" xfId="51" applyBorder="1" applyAlignment="1" applyProtection="1">
      <alignment horizontal="center" vertical="center"/>
    </xf>
    <xf numFmtId="0" fontId="49" fillId="31" borderId="34" xfId="51" applyBorder="1" applyAlignment="1" applyProtection="1">
      <alignment horizontal="center" vertical="center"/>
    </xf>
    <xf numFmtId="165" fontId="36" fillId="0" borderId="17" xfId="0" applyNumberFormat="1" applyFont="1" applyBorder="1" applyAlignment="1" applyProtection="1">
      <alignment horizontal="right" vertical="center"/>
    </xf>
    <xf numFmtId="165" fontId="36" fillId="0" borderId="20" xfId="0" applyNumberFormat="1" applyFont="1" applyBorder="1" applyAlignment="1" applyProtection="1">
      <alignment horizontal="right" vertical="center"/>
    </xf>
    <xf numFmtId="165" fontId="36" fillId="0" borderId="18" xfId="0" applyNumberFormat="1" applyFont="1" applyBorder="1" applyAlignment="1" applyProtection="1">
      <alignment horizontal="right" vertical="center"/>
    </xf>
    <xf numFmtId="166" fontId="50" fillId="0" borderId="26" xfId="56" applyNumberFormat="1" applyFont="1" applyBorder="1" applyAlignment="1" applyProtection="1">
      <alignment horizontal="center" vertical="center"/>
      <protection locked="0"/>
    </xf>
    <xf numFmtId="166" fontId="50" fillId="0" borderId="28" xfId="56" applyNumberFormat="1" applyFont="1" applyBorder="1" applyAlignment="1" applyProtection="1">
      <alignment horizontal="center" vertical="center"/>
      <protection locked="0"/>
    </xf>
    <xf numFmtId="0" fontId="49" fillId="31" borderId="36" xfId="51" applyBorder="1" applyAlignment="1" applyProtection="1">
      <alignment horizontal="center" vertical="center"/>
    </xf>
    <xf numFmtId="0" fontId="49" fillId="31" borderId="37" xfId="51" applyBorder="1" applyAlignment="1" applyProtection="1">
      <alignment horizontal="center" vertical="center"/>
    </xf>
    <xf numFmtId="0" fontId="30" fillId="0" borderId="0" xfId="0" applyFont="1" applyAlignment="1" applyProtection="1">
      <alignment horizontal="left" vertical="center" wrapText="1"/>
    </xf>
    <xf numFmtId="0" fontId="50" fillId="0" borderId="25" xfId="50" applyAlignment="1" applyProtection="1">
      <alignment horizontal="left" vertical="top" wrapText="1"/>
      <protection locked="0"/>
    </xf>
    <xf numFmtId="0" fontId="50" fillId="0" borderId="0" xfId="50" applyBorder="1" applyAlignment="1" applyProtection="1">
      <alignment horizontal="center" vertical="center" wrapText="1"/>
    </xf>
    <xf numFmtId="167" fontId="50" fillId="30" borderId="25" xfId="55" applyNumberFormat="1" applyFont="1" applyFill="1" applyBorder="1" applyAlignment="1" applyProtection="1">
      <alignment horizontal="center" vertical="center"/>
      <protection locked="0"/>
    </xf>
    <xf numFmtId="0" fontId="50" fillId="30" borderId="25" xfId="49" applyFill="1" applyAlignment="1" applyProtection="1">
      <alignment horizontal="center" vertical="center"/>
      <protection locked="0"/>
    </xf>
    <xf numFmtId="0" fontId="26" fillId="30" borderId="30" xfId="0" applyFont="1" applyFill="1" applyBorder="1" applyAlignment="1" applyProtection="1">
      <alignment horizontal="left" wrapText="1"/>
    </xf>
    <xf numFmtId="0" fontId="65" fillId="0" borderId="25" xfId="0" applyFont="1" applyBorder="1" applyAlignment="1" applyProtection="1">
      <alignment horizontal="left"/>
    </xf>
    <xf numFmtId="0" fontId="50" fillId="0" borderId="50" xfId="50" applyBorder="1" applyAlignment="1" applyProtection="1">
      <alignment horizontal="left" vertical="top" wrapText="1"/>
      <protection locked="0"/>
    </xf>
    <xf numFmtId="0" fontId="50" fillId="0" borderId="29" xfId="50" applyBorder="1" applyAlignment="1" applyProtection="1">
      <alignment horizontal="left" vertical="top" wrapText="1"/>
      <protection locked="0"/>
    </xf>
    <xf numFmtId="0" fontId="50" fillId="0" borderId="51" xfId="50" applyBorder="1" applyAlignment="1" applyProtection="1">
      <alignment horizontal="left" vertical="top" wrapText="1"/>
      <protection locked="0"/>
    </xf>
    <xf numFmtId="0" fontId="50" fillId="0" borderId="52" xfId="50" applyBorder="1" applyAlignment="1" applyProtection="1">
      <alignment horizontal="left" vertical="top" wrapText="1"/>
      <protection locked="0"/>
    </xf>
    <xf numFmtId="0" fontId="50" fillId="0" borderId="30" xfId="50" applyBorder="1" applyAlignment="1" applyProtection="1">
      <alignment horizontal="left" vertical="top" wrapText="1"/>
      <protection locked="0"/>
    </xf>
    <xf numFmtId="0" fontId="50" fillId="0" borderId="53" xfId="50" applyBorder="1" applyAlignment="1" applyProtection="1">
      <alignment horizontal="left" vertical="top" wrapText="1"/>
      <protection locked="0"/>
    </xf>
    <xf numFmtId="14" fontId="50" fillId="0" borderId="26" xfId="49" applyNumberFormat="1" applyBorder="1" applyAlignment="1" applyProtection="1">
      <alignment horizontal="center" vertical="center"/>
      <protection locked="0"/>
    </xf>
    <xf numFmtId="14" fontId="50" fillId="0" borderId="28" xfId="49" applyNumberFormat="1" applyBorder="1" applyAlignment="1" applyProtection="1">
      <alignment horizontal="center" vertical="center"/>
      <protection locked="0"/>
    </xf>
    <xf numFmtId="0" fontId="34" fillId="0" borderId="0" xfId="0" applyFont="1" applyAlignment="1" applyProtection="1">
      <alignment horizontal="left" vertical="center"/>
    </xf>
    <xf numFmtId="0" fontId="26" fillId="0" borderId="0" xfId="48" applyFont="1" applyAlignment="1" applyProtection="1">
      <alignment horizontal="left" wrapText="1"/>
    </xf>
    <xf numFmtId="0" fontId="58" fillId="0" borderId="44" xfId="47" applyFont="1" applyBorder="1" applyAlignment="1" applyProtection="1">
      <alignment horizontal="center" vertical="center" wrapText="1"/>
    </xf>
    <xf numFmtId="0" fontId="58" fillId="0" borderId="23" xfId="47" applyFont="1" applyBorder="1" applyAlignment="1" applyProtection="1">
      <alignment horizontal="center" vertical="center" wrapText="1"/>
    </xf>
    <xf numFmtId="0" fontId="58" fillId="0" borderId="47" xfId="47" applyFont="1" applyBorder="1" applyAlignment="1" applyProtection="1">
      <alignment horizontal="center" vertical="center" wrapText="1"/>
    </xf>
    <xf numFmtId="0" fontId="58" fillId="0" borderId="45" xfId="47" applyFont="1" applyBorder="1" applyAlignment="1" applyProtection="1">
      <alignment horizontal="center" vertical="center" wrapText="1"/>
    </xf>
    <xf numFmtId="0" fontId="58" fillId="0" borderId="0" xfId="47" applyFont="1" applyAlignment="1" applyProtection="1">
      <alignment horizontal="center" vertical="center" wrapText="1"/>
    </xf>
    <xf numFmtId="0" fontId="58" fillId="0" borderId="48" xfId="47" applyFont="1" applyBorder="1" applyAlignment="1" applyProtection="1">
      <alignment horizontal="center" vertical="center" wrapText="1"/>
    </xf>
    <xf numFmtId="0" fontId="58" fillId="0" borderId="46" xfId="47" applyFont="1" applyBorder="1" applyAlignment="1" applyProtection="1">
      <alignment horizontal="center" vertical="center" wrapText="1"/>
    </xf>
    <xf numFmtId="0" fontId="58" fillId="0" borderId="24" xfId="47" applyFont="1" applyBorder="1" applyAlignment="1" applyProtection="1">
      <alignment horizontal="center" vertical="center" wrapText="1"/>
    </xf>
    <xf numFmtId="0" fontId="58" fillId="0" borderId="49" xfId="47" applyFont="1" applyBorder="1" applyAlignment="1" applyProtection="1">
      <alignment horizontal="center" vertical="center" wrapText="1"/>
    </xf>
    <xf numFmtId="0" fontId="42" fillId="30" borderId="44" xfId="47" applyFont="1" applyFill="1" applyBorder="1" applyAlignment="1" applyProtection="1">
      <alignment horizontal="justify" vertical="center" wrapText="1"/>
    </xf>
    <xf numFmtId="0" fontId="42" fillId="30" borderId="23" xfId="47" applyFont="1" applyFill="1" applyBorder="1" applyAlignment="1" applyProtection="1">
      <alignment horizontal="justify" vertical="center" wrapText="1"/>
    </xf>
    <xf numFmtId="0" fontId="42" fillId="30" borderId="47" xfId="47" applyFont="1" applyFill="1" applyBorder="1" applyAlignment="1" applyProtection="1">
      <alignment horizontal="justify" vertical="center" wrapText="1"/>
    </xf>
    <xf numFmtId="0" fontId="42" fillId="30" borderId="45" xfId="47" applyFont="1" applyFill="1" applyBorder="1" applyAlignment="1" applyProtection="1">
      <alignment horizontal="justify" vertical="center" wrapText="1"/>
    </xf>
    <xf numFmtId="0" fontId="42" fillId="30" borderId="0" xfId="47" applyFont="1" applyFill="1" applyAlignment="1" applyProtection="1">
      <alignment horizontal="justify" vertical="center" wrapText="1"/>
    </xf>
    <xf numFmtId="0" fontId="42" fillId="30" borderId="48" xfId="47" applyFont="1" applyFill="1" applyBorder="1" applyAlignment="1" applyProtection="1">
      <alignment horizontal="justify" vertical="center" wrapText="1"/>
    </xf>
    <xf numFmtId="0" fontId="42" fillId="30" borderId="46" xfId="47" applyFont="1" applyFill="1" applyBorder="1" applyAlignment="1" applyProtection="1">
      <alignment horizontal="justify" vertical="center" wrapText="1"/>
    </xf>
    <xf numFmtId="0" fontId="42" fillId="30" borderId="24" xfId="47" applyFont="1" applyFill="1" applyBorder="1" applyAlignment="1" applyProtection="1">
      <alignment horizontal="justify" vertical="center" wrapText="1"/>
    </xf>
    <xf numFmtId="0" fontId="42" fillId="30" borderId="49" xfId="47" applyFont="1" applyFill="1" applyBorder="1" applyAlignment="1" applyProtection="1">
      <alignment horizontal="justify" vertical="center" wrapText="1"/>
    </xf>
    <xf numFmtId="0" fontId="49" fillId="31" borderId="15" xfId="51" applyAlignment="1" applyProtection="1">
      <alignment horizontal="center" vertical="center"/>
    </xf>
    <xf numFmtId="0" fontId="26" fillId="0" borderId="0" xfId="0" applyFont="1" applyAlignment="1" applyProtection="1">
      <alignment horizontal="left" vertical="center" wrapText="1"/>
    </xf>
    <xf numFmtId="0" fontId="46" fillId="0" borderId="0" xfId="48" applyFont="1" applyAlignment="1" applyProtection="1">
      <alignment horizontal="left" vertical="center" wrapText="1"/>
    </xf>
    <xf numFmtId="0" fontId="4" fillId="0" borderId="0" xfId="0" applyFont="1" applyAlignment="1" applyProtection="1">
      <alignment horizontal="left" vertical="center" wrapText="1"/>
    </xf>
    <xf numFmtId="0" fontId="55" fillId="0" borderId="38" xfId="0" applyFont="1" applyBorder="1" applyAlignment="1" applyProtection="1">
      <alignment horizontal="left" vertical="center" wrapText="1"/>
    </xf>
    <xf numFmtId="0" fontId="55" fillId="0" borderId="39" xfId="0" applyFont="1" applyBorder="1" applyAlignment="1" applyProtection="1">
      <alignment horizontal="left" vertical="center" wrapText="1"/>
    </xf>
    <xf numFmtId="165" fontId="36" fillId="0" borderId="33" xfId="0" applyNumberFormat="1" applyFont="1" applyBorder="1" applyAlignment="1" applyProtection="1">
      <alignment horizontal="right" vertical="center"/>
    </xf>
    <xf numFmtId="165" fontId="36" fillId="0" borderId="16" xfId="0" applyNumberFormat="1" applyFont="1" applyBorder="1" applyAlignment="1" applyProtection="1">
      <alignment horizontal="right" vertical="center"/>
    </xf>
    <xf numFmtId="165" fontId="36" fillId="0" borderId="34" xfId="0" applyNumberFormat="1" applyFont="1" applyBorder="1" applyAlignment="1" applyProtection="1">
      <alignment horizontal="right" vertical="center"/>
    </xf>
    <xf numFmtId="14" fontId="50" fillId="0" borderId="25" xfId="49" applyNumberFormat="1" applyAlignment="1" applyProtection="1">
      <alignment horizontal="center" vertical="center"/>
      <protection locked="0"/>
    </xf>
    <xf numFmtId="0" fontId="50" fillId="0" borderId="25" xfId="49" applyAlignment="1" applyProtection="1">
      <alignment horizontal="center" vertical="center"/>
      <protection locked="0"/>
    </xf>
    <xf numFmtId="165" fontId="26" fillId="0" borderId="21" xfId="0" applyNumberFormat="1" applyFont="1" applyBorder="1" applyAlignment="1" applyProtection="1">
      <alignment horizontal="right" vertical="center"/>
    </xf>
    <xf numFmtId="0" fontId="26" fillId="0" borderId="21" xfId="0" applyFont="1" applyBorder="1" applyAlignment="1" applyProtection="1">
      <alignment horizontal="right" vertical="center"/>
    </xf>
    <xf numFmtId="0" fontId="42" fillId="0" borderId="16" xfId="0" applyFont="1" applyBorder="1" applyAlignment="1" applyProtection="1">
      <alignment horizontal="right" vertical="center"/>
    </xf>
    <xf numFmtId="0" fontId="64" fillId="0" borderId="0" xfId="47" applyFont="1" applyAlignment="1" applyProtection="1">
      <alignment horizontal="left" vertical="center"/>
    </xf>
    <xf numFmtId="9" fontId="55" fillId="32" borderId="60" xfId="49" quotePrefix="1" applyNumberFormat="1" applyFont="1" applyFill="1" applyBorder="1" applyAlignment="1" applyProtection="1">
      <alignment horizontal="center" vertical="center"/>
    </xf>
    <xf numFmtId="9" fontId="55" fillId="32" borderId="61" xfId="49" quotePrefix="1" applyNumberFormat="1" applyFont="1" applyFill="1" applyBorder="1" applyAlignment="1" applyProtection="1">
      <alignment horizontal="center" vertical="center"/>
    </xf>
    <xf numFmtId="165" fontId="56" fillId="0" borderId="17" xfId="0" applyNumberFormat="1" applyFont="1" applyBorder="1" applyAlignment="1" applyProtection="1">
      <alignment horizontal="right" vertical="center"/>
    </xf>
    <xf numFmtId="165" fontId="56" fillId="0" borderId="20" xfId="0" applyNumberFormat="1" applyFont="1" applyBorder="1" applyAlignment="1" applyProtection="1">
      <alignment horizontal="right" vertical="center"/>
    </xf>
    <xf numFmtId="165" fontId="56" fillId="0" borderId="18" xfId="0" applyNumberFormat="1" applyFont="1" applyBorder="1" applyAlignment="1" applyProtection="1">
      <alignment horizontal="right" vertical="center"/>
    </xf>
    <xf numFmtId="166" fontId="55" fillId="32" borderId="62" xfId="56" applyNumberFormat="1" applyFont="1" applyFill="1" applyBorder="1" applyAlignment="1" applyProtection="1">
      <alignment horizontal="center" vertical="center"/>
    </xf>
    <xf numFmtId="166" fontId="55" fillId="32" borderId="63" xfId="56" applyNumberFormat="1" applyFont="1" applyFill="1" applyBorder="1" applyAlignment="1" applyProtection="1">
      <alignment horizontal="center" vertical="center"/>
    </xf>
    <xf numFmtId="166" fontId="55" fillId="32" borderId="60" xfId="56" quotePrefix="1" applyNumberFormat="1" applyFont="1" applyFill="1" applyBorder="1" applyAlignment="1" applyProtection="1">
      <alignment horizontal="center" vertical="center"/>
    </xf>
    <xf numFmtId="166" fontId="55" fillId="32" borderId="61" xfId="56" quotePrefix="1" applyNumberFormat="1" applyFont="1" applyFill="1" applyBorder="1" applyAlignment="1" applyProtection="1">
      <alignment horizontal="center" vertical="center"/>
    </xf>
    <xf numFmtId="0" fontId="54" fillId="32" borderId="39" xfId="49" applyFont="1" applyFill="1" applyBorder="1" applyAlignment="1" applyProtection="1">
      <alignment horizontal="center" vertical="center"/>
    </xf>
    <xf numFmtId="0" fontId="54" fillId="32" borderId="40" xfId="49" applyFont="1" applyFill="1" applyBorder="1" applyAlignment="1" applyProtection="1">
      <alignment horizontal="center" vertical="center"/>
    </xf>
    <xf numFmtId="9" fontId="55" fillId="0" borderId="62" xfId="57" applyFont="1" applyBorder="1" applyAlignment="1" applyProtection="1">
      <alignment horizontal="center" vertical="center"/>
      <protection locked="0"/>
    </xf>
    <xf numFmtId="9" fontId="55" fillId="0" borderId="63" xfId="57" applyFont="1" applyBorder="1" applyAlignment="1" applyProtection="1">
      <alignment horizontal="center" vertical="center"/>
      <protection locked="0"/>
    </xf>
    <xf numFmtId="0" fontId="75" fillId="0" borderId="24" xfId="0" applyFont="1" applyBorder="1" applyAlignment="1" applyProtection="1">
      <alignment horizontal="center" vertical="center" wrapText="1"/>
    </xf>
    <xf numFmtId="0" fontId="65" fillId="0" borderId="50" xfId="0" applyFont="1" applyBorder="1" applyAlignment="1" applyProtection="1">
      <alignment horizontal="center" vertical="top"/>
      <protection locked="0"/>
    </xf>
    <xf numFmtId="0" fontId="65" fillId="0" borderId="29" xfId="0" applyFont="1" applyBorder="1" applyAlignment="1" applyProtection="1">
      <alignment horizontal="center" vertical="top"/>
      <protection locked="0"/>
    </xf>
    <xf numFmtId="0" fontId="65" fillId="0" borderId="51" xfId="0" applyFont="1" applyBorder="1" applyAlignment="1" applyProtection="1">
      <alignment horizontal="center" vertical="top"/>
      <protection locked="0"/>
    </xf>
    <xf numFmtId="0" fontId="65" fillId="0" borderId="65" xfId="0" applyFont="1" applyBorder="1" applyAlignment="1" applyProtection="1">
      <alignment horizontal="center" vertical="top"/>
      <protection locked="0"/>
    </xf>
    <xf numFmtId="0" fontId="65" fillId="0" borderId="0" xfId="0" applyFont="1" applyBorder="1" applyAlignment="1" applyProtection="1">
      <alignment horizontal="center" vertical="top"/>
      <protection locked="0"/>
    </xf>
    <xf numFmtId="0" fontId="65" fillId="0" borderId="66" xfId="0" applyFont="1" applyBorder="1" applyAlignment="1" applyProtection="1">
      <alignment horizontal="center" vertical="top"/>
      <protection locked="0"/>
    </xf>
    <xf numFmtId="0" fontId="65" fillId="0" borderId="52" xfId="0" applyFont="1" applyBorder="1" applyAlignment="1" applyProtection="1">
      <alignment horizontal="center" vertical="top"/>
      <protection locked="0"/>
    </xf>
    <xf numFmtId="0" fontId="65" fillId="0" borderId="30" xfId="0" applyFont="1" applyBorder="1" applyAlignment="1" applyProtection="1">
      <alignment horizontal="center" vertical="top"/>
      <protection locked="0"/>
    </xf>
    <xf numFmtId="0" fontId="65" fillId="0" borderId="53" xfId="0" applyFont="1" applyBorder="1" applyAlignment="1" applyProtection="1">
      <alignment horizontal="center" vertical="top"/>
      <protection locked="0"/>
    </xf>
    <xf numFmtId="0" fontId="55" fillId="0" borderId="42" xfId="0" applyFont="1" applyBorder="1" applyAlignment="1" applyProtection="1">
      <alignment horizontal="left" vertical="center" wrapText="1"/>
    </xf>
    <xf numFmtId="0" fontId="55" fillId="0" borderId="43" xfId="0" applyFont="1" applyBorder="1" applyAlignment="1" applyProtection="1">
      <alignment horizontal="left" vertical="center" wrapText="1"/>
    </xf>
    <xf numFmtId="9" fontId="55" fillId="0" borderId="12" xfId="57" applyFont="1" applyBorder="1" applyAlignment="1" applyProtection="1">
      <alignment horizontal="center" vertical="center"/>
      <protection locked="0"/>
    </xf>
    <xf numFmtId="9" fontId="55" fillId="0" borderId="64" xfId="57" applyFont="1" applyBorder="1" applyAlignment="1" applyProtection="1">
      <alignment horizontal="center" vertical="center"/>
      <protection locked="0"/>
    </xf>
    <xf numFmtId="0" fontId="55" fillId="32" borderId="38" xfId="0" applyFont="1" applyFill="1" applyBorder="1" applyAlignment="1" applyProtection="1">
      <alignment horizontal="left" vertical="center" wrapText="1"/>
    </xf>
    <xf numFmtId="0" fontId="55" fillId="32" borderId="39" xfId="0" applyFont="1" applyFill="1" applyBorder="1" applyAlignment="1" applyProtection="1">
      <alignment horizontal="left" vertical="center" wrapText="1"/>
    </xf>
    <xf numFmtId="14" fontId="50" fillId="35" borderId="25" xfId="49" applyNumberFormat="1" applyFill="1" applyAlignment="1" applyProtection="1">
      <alignment horizontal="center" vertical="center"/>
      <protection locked="0"/>
    </xf>
    <xf numFmtId="0" fontId="50" fillId="35" borderId="25" xfId="49" applyFill="1" applyAlignment="1" applyProtection="1">
      <alignment horizontal="center" vertical="center"/>
      <protection locked="0"/>
    </xf>
    <xf numFmtId="0" fontId="50" fillId="35" borderId="26" xfId="49" applyFill="1" applyBorder="1" applyAlignment="1" applyProtection="1">
      <alignment horizontal="left" vertical="center"/>
      <protection locked="0"/>
    </xf>
    <xf numFmtId="0" fontId="50" fillId="35" borderId="27" xfId="49" applyFill="1" applyBorder="1" applyAlignment="1" applyProtection="1">
      <alignment horizontal="left" vertical="center"/>
      <protection locked="0"/>
    </xf>
    <xf numFmtId="0" fontId="50" fillId="35" borderId="28" xfId="49" applyFill="1" applyBorder="1" applyAlignment="1" applyProtection="1">
      <alignment horizontal="left" vertical="center"/>
      <protection locked="0"/>
    </xf>
    <xf numFmtId="0" fontId="74" fillId="0" borderId="67" xfId="0" applyFont="1" applyBorder="1" applyAlignment="1">
      <alignment horizontal="left" vertical="center" wrapText="1"/>
    </xf>
    <xf numFmtId="14" fontId="50" fillId="35" borderId="26" xfId="49" applyNumberFormat="1" applyFill="1" applyBorder="1" applyAlignment="1" applyProtection="1">
      <alignment horizontal="center" vertical="center"/>
      <protection locked="0"/>
    </xf>
    <xf numFmtId="14" fontId="50" fillId="35" borderId="28" xfId="49" applyNumberFormat="1" applyFill="1" applyBorder="1" applyAlignment="1" applyProtection="1">
      <alignment horizontal="center" vertical="center"/>
      <protection locked="0"/>
    </xf>
    <xf numFmtId="0" fontId="50" fillId="35" borderId="25" xfId="49" applyFill="1" applyAlignment="1" applyProtection="1">
      <alignment horizontal="left" vertical="center"/>
      <protection locked="0"/>
    </xf>
    <xf numFmtId="0" fontId="26" fillId="30" borderId="25" xfId="0" applyFont="1" applyFill="1" applyBorder="1" applyAlignment="1" applyProtection="1">
      <alignment horizontal="left" vertical="top" wrapText="1"/>
    </xf>
    <xf numFmtId="0" fontId="50" fillId="30" borderId="26" xfId="49" applyFill="1" applyBorder="1" applyAlignment="1" applyProtection="1">
      <alignment horizontal="left" vertical="center"/>
    </xf>
    <xf numFmtId="0" fontId="50" fillId="30" borderId="27" xfId="49" applyFill="1" applyBorder="1" applyAlignment="1" applyProtection="1">
      <alignment horizontal="left" vertical="center"/>
    </xf>
    <xf numFmtId="0" fontId="50" fillId="30" borderId="28" xfId="49" applyFill="1" applyBorder="1" applyAlignment="1" applyProtection="1">
      <alignment horizontal="left" vertical="center"/>
    </xf>
    <xf numFmtId="0" fontId="4" fillId="30" borderId="0" xfId="0" applyFont="1" applyFill="1" applyBorder="1" applyAlignment="1" applyProtection="1">
      <alignment horizontal="left" vertical="top" wrapText="1"/>
    </xf>
    <xf numFmtId="0" fontId="26" fillId="30" borderId="0" xfId="0" applyFont="1" applyFill="1" applyBorder="1" applyAlignment="1" applyProtection="1">
      <alignment horizontal="left" vertical="top" wrapText="1"/>
    </xf>
    <xf numFmtId="0" fontId="50" fillId="30" borderId="25" xfId="49" applyFill="1" applyBorder="1" applyAlignment="1" applyProtection="1">
      <alignment horizontal="center" vertical="center"/>
    </xf>
    <xf numFmtId="0" fontId="26" fillId="0" borderId="10" xfId="0" applyFont="1" applyBorder="1" applyAlignment="1">
      <alignment horizontal="center"/>
    </xf>
  </cellXfs>
  <cellStyles count="6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55" builtinId="3"/>
    <cellStyle name="Currency" xfId="56" builtinId="4"/>
    <cellStyle name="Explanatory Text" xfId="28" builtinId="53" customBuiltin="1"/>
    <cellStyle name="FormulaEntry" xfId="53" xr:uid="{00000000-0005-0000-0000-00001C000000}"/>
    <cellStyle name="FormulaNumber" xfId="54" xr:uid="{00000000-0005-0000-0000-00001D000000}"/>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2" xfId="61" xr:uid="{CE5FD551-E640-4CBE-B959-2C3CA74864AD}"/>
    <cellStyle name="Input" xfId="34" builtinId="20" customBuiltin="1"/>
    <cellStyle name="Linked Cell" xfId="35" builtinId="24" customBuiltin="1"/>
    <cellStyle name="Neutral" xfId="36" builtinId="28" customBuiltin="1"/>
    <cellStyle name="Normal" xfId="0" builtinId="0"/>
    <cellStyle name="Normal 14" xfId="60" xr:uid="{D5D359C7-C1A0-4DAF-87A3-B2EE5F9FC058}"/>
    <cellStyle name="Normal 2" xfId="47" xr:uid="{00000000-0005-0000-0000-000027000000}"/>
    <cellStyle name="Normal 2 5" xfId="48" xr:uid="{00000000-0005-0000-0000-000028000000}"/>
    <cellStyle name="Normal 3" xfId="37" xr:uid="{00000000-0005-0000-0000-000029000000}"/>
    <cellStyle name="Normal 4" xfId="38" xr:uid="{00000000-0005-0000-0000-00002A000000}"/>
    <cellStyle name="Normal 5" xfId="58" xr:uid="{FEF001E3-CBEC-45C8-9B60-575F57687947}"/>
    <cellStyle name="Normal 6" xfId="59" xr:uid="{694274AD-AC7E-42B6-BCBE-C56EB0D8BA7D}"/>
    <cellStyle name="Note" xfId="39" builtinId="10" customBuiltin="1"/>
    <cellStyle name="Note 2" xfId="40" xr:uid="{00000000-0005-0000-0000-00002C000000}"/>
    <cellStyle name="Note 3" xfId="41" xr:uid="{00000000-0005-0000-0000-00002D000000}"/>
    <cellStyle name="Note 4" xfId="42" xr:uid="{00000000-0005-0000-0000-00002E000000}"/>
    <cellStyle name="Output" xfId="43" builtinId="21" customBuiltin="1"/>
    <cellStyle name="Percent" xfId="57" builtinId="5"/>
    <cellStyle name="SectionHeader" xfId="52" xr:uid="{00000000-0005-0000-0000-000030000000}"/>
    <cellStyle name="TableHeader" xfId="51" xr:uid="{00000000-0005-0000-0000-000031000000}"/>
    <cellStyle name="Title" xfId="44" builtinId="15" customBuiltin="1"/>
    <cellStyle name="Total" xfId="45" builtinId="25" customBuiltin="1"/>
    <cellStyle name="UserInput" xfId="49" xr:uid="{00000000-0005-0000-0000-000034000000}"/>
    <cellStyle name="UserTextBox" xfId="50" xr:uid="{00000000-0005-0000-0000-000035000000}"/>
    <cellStyle name="Warning Text" xfId="46" builtinId="11" customBuiltin="1"/>
  </cellStyles>
  <dxfs count="22">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00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0000"/>
        </patternFill>
      </fill>
    </dxf>
  </dxfs>
  <tableStyles count="0" defaultTableStyle="TableStyleMedium9" defaultPivotStyle="PivotStyleLight16"/>
  <colors>
    <mruColors>
      <color rgb="FF10A3C8"/>
      <color rgb="FF9ADBE8"/>
      <color rgb="FFE5F8FF"/>
      <color rgb="FFCDF2FF"/>
      <color rgb="FF004F6C"/>
      <color rgb="FF046A38"/>
      <color rgb="FFFA461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8</xdr:col>
      <xdr:colOff>565150</xdr:colOff>
      <xdr:row>0</xdr:row>
      <xdr:rowOff>101600</xdr:rowOff>
    </xdr:from>
    <xdr:to>
      <xdr:col>13</xdr:col>
      <xdr:colOff>266376</xdr:colOff>
      <xdr:row>4</xdr:row>
      <xdr:rowOff>114300</xdr:rowOff>
    </xdr:to>
    <xdr:pic>
      <xdr:nvPicPr>
        <xdr:cNvPr id="4" name="Picture 3">
          <a:extLst>
            <a:ext uri="{FF2B5EF4-FFF2-40B4-BE49-F238E27FC236}">
              <a16:creationId xmlns:a16="http://schemas.microsoft.com/office/drawing/2014/main" id="{6916B18F-7540-47C1-A3E0-6ED810074149}"/>
            </a:ext>
          </a:extLst>
        </xdr:cNvPr>
        <xdr:cNvPicPr>
          <a:picLocks noChangeAspect="1"/>
        </xdr:cNvPicPr>
      </xdr:nvPicPr>
      <xdr:blipFill>
        <a:blip xmlns:r="http://schemas.openxmlformats.org/officeDocument/2006/relationships" r:embed="rId1"/>
        <a:stretch>
          <a:fillRect/>
        </a:stretch>
      </xdr:blipFill>
      <xdr:spPr>
        <a:xfrm>
          <a:off x="5152390" y="101600"/>
          <a:ext cx="1911026" cy="835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571500</xdr:colOff>
      <xdr:row>0</xdr:row>
      <xdr:rowOff>95250</xdr:rowOff>
    </xdr:from>
    <xdr:to>
      <xdr:col>13</xdr:col>
      <xdr:colOff>270186</xdr:colOff>
      <xdr:row>4</xdr:row>
      <xdr:rowOff>121920</xdr:rowOff>
    </xdr:to>
    <xdr:pic>
      <xdr:nvPicPr>
        <xdr:cNvPr id="3" name="Picture 2">
          <a:extLst>
            <a:ext uri="{FF2B5EF4-FFF2-40B4-BE49-F238E27FC236}">
              <a16:creationId xmlns:a16="http://schemas.microsoft.com/office/drawing/2014/main" id="{D85D57B8-A88D-4F93-936B-E613C78636DB}"/>
            </a:ext>
          </a:extLst>
        </xdr:cNvPr>
        <xdr:cNvPicPr>
          <a:picLocks noChangeAspect="1"/>
        </xdr:cNvPicPr>
      </xdr:nvPicPr>
      <xdr:blipFill>
        <a:blip xmlns:r="http://schemas.openxmlformats.org/officeDocument/2006/relationships" r:embed="rId1"/>
        <a:stretch>
          <a:fillRect/>
        </a:stretch>
      </xdr:blipFill>
      <xdr:spPr>
        <a:xfrm>
          <a:off x="5158740" y="95250"/>
          <a:ext cx="1908486" cy="8496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466725</xdr:colOff>
      <xdr:row>0</xdr:row>
      <xdr:rowOff>76200</xdr:rowOff>
    </xdr:from>
    <xdr:to>
      <xdr:col>11</xdr:col>
      <xdr:colOff>238125</xdr:colOff>
      <xdr:row>4</xdr:row>
      <xdr:rowOff>210514</xdr:rowOff>
    </xdr:to>
    <xdr:pic>
      <xdr:nvPicPr>
        <xdr:cNvPr id="2" name="Picture 1">
          <a:extLst>
            <a:ext uri="{FF2B5EF4-FFF2-40B4-BE49-F238E27FC236}">
              <a16:creationId xmlns:a16="http://schemas.microsoft.com/office/drawing/2014/main" id="{85821C5C-0737-4BE8-8FE3-0D5D5EB43E89}"/>
            </a:ext>
          </a:extLst>
        </xdr:cNvPr>
        <xdr:cNvPicPr>
          <a:picLocks noChangeAspect="1"/>
        </xdr:cNvPicPr>
      </xdr:nvPicPr>
      <xdr:blipFill>
        <a:blip xmlns:r="http://schemas.openxmlformats.org/officeDocument/2006/relationships" r:embed="rId1"/>
        <a:stretch>
          <a:fillRect/>
        </a:stretch>
      </xdr:blipFill>
      <xdr:spPr>
        <a:xfrm>
          <a:off x="1292225" y="76200"/>
          <a:ext cx="5175250" cy="93123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Zhang, Jason" id="{54E8A08B-C765-4B34-923E-1FC744072832}" userId="S::Jason.Zhang@bchydro.com::9354430c-d76b-496c-b182-e3a0f3533cc2"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8" displayName="Table18" ref="S1:AK67" totalsRowShown="0">
  <autoFilter ref="S1:AK67" xr:uid="{00000000-0009-0000-0100-000001000000}"/>
  <tableColumns count="19">
    <tableColumn id="1" xr3:uid="{00000000-0010-0000-0000-000001000000}" name="Expense Type"/>
    <tableColumn id="2" xr3:uid="{00000000-0010-0000-0000-000002000000}" name="Exp1"/>
    <tableColumn id="3" xr3:uid="{00000000-0010-0000-0000-000003000000}" name="Exp2"/>
    <tableColumn id="4" xr3:uid="{00000000-0010-0000-0000-000004000000}" name="Exp3"/>
    <tableColumn id="5" xr3:uid="{00000000-0010-0000-0000-000005000000}" name="Exp4"/>
    <tableColumn id="6" xr3:uid="{00000000-0010-0000-0000-000006000000}" name="$/exp"/>
    <tableColumn id="7" xr3:uid="{00000000-0010-0000-0000-000007000000}" name="R$/kW"/>
    <tableColumn id="8" xr3:uid="{00000000-0010-0000-0000-000008000000}" name="Rate"/>
    <tableColumn id="9" xr3:uid="{00000000-0010-0000-0000-000009000000}" name="$/KWh"/>
    <tableColumn id="10" xr3:uid="{00000000-0010-0000-0000-00000A000000}" name="$/kW"/>
    <tableColumn id="11" xr3:uid="{00000000-0010-0000-0000-00000B000000}" name="Roles"/>
    <tableColumn id="12" xr3:uid="{00000000-0010-0000-0000-00000C000000}" name="Role$"/>
    <tableColumn id="13" xr3:uid="{00000000-0010-0000-0000-00000D000000}" name="IndExpertise"/>
    <tableColumn id="14" xr3:uid="{00000000-0010-0000-0000-00000E000000}" name="CommExpertise"/>
    <tableColumn id="15" xr3:uid="{00000000-0010-0000-0000-00000F000000}" name="LightExpertise"/>
    <tableColumn id="16" xr3:uid="{00000000-0010-0000-0000-000010000000}" name="Site Type"/>
    <tableColumn id="17" xr3:uid="{00000000-0010-0000-0000-000011000000}" name="Sector"/>
    <tableColumn id="18" xr3:uid="{00000000-0010-0000-0000-000012000000}" name="Study Type"/>
    <tableColumn id="19" xr3:uid="{00000000-0010-0000-0000-000013000000}" name="End Uses"/>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G1" dT="2024-07-09T20:22:38.44" personId="{54E8A08B-C765-4B34-923E-1FC744072832}" id="{867E6D6E-8B66-456B-B82B-8536E58C240F}">
    <text xml:space="preserve">Need to review with Sandra whether some information are filled in online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1765E-D4EB-4F3B-AC62-0E2C5EAC0D9F}">
  <sheetPr codeName="Sheet4">
    <tabColor rgb="FFFFC000"/>
  </sheetPr>
  <dimension ref="F1:S217"/>
  <sheetViews>
    <sheetView showGridLines="0" zoomScaleNormal="100" zoomScaleSheetLayoutView="100" workbookViewId="0">
      <selection activeCell="G4" sqref="G4:P4"/>
    </sheetView>
  </sheetViews>
  <sheetFormatPr defaultColWidth="35.36328125" defaultRowHeight="15.5" zeroHeight="1" x14ac:dyDescent="0.25"/>
  <cols>
    <col min="1" max="5" width="5" style="52" customWidth="1"/>
    <col min="6" max="6" width="5" style="50" customWidth="1"/>
    <col min="7" max="7" width="8.6328125" style="52" customWidth="1"/>
    <col min="8" max="8" width="14.08984375" style="52" customWidth="1"/>
    <col min="9" max="9" width="6.6328125" style="52" customWidth="1"/>
    <col min="10" max="10" width="9" style="52" customWidth="1"/>
    <col min="11" max="15" width="8.453125" style="52" customWidth="1"/>
    <col min="16" max="19" width="5.08984375" style="52" customWidth="1"/>
    <col min="20" max="20" width="9.6328125" style="52" customWidth="1"/>
    <col min="21" max="21" width="12.453125" style="52" customWidth="1"/>
    <col min="22" max="22" width="9.6328125" style="52" customWidth="1"/>
    <col min="23" max="23" width="8.984375E-2" style="52" customWidth="1"/>
    <col min="24" max="16384" width="35.36328125" style="52"/>
  </cols>
  <sheetData>
    <row r="1" spans="6:19" s="45" customFormat="1" ht="24.65" customHeight="1" x14ac:dyDescent="0.25">
      <c r="F1" s="44"/>
      <c r="G1" s="45" t="s">
        <v>0</v>
      </c>
      <c r="S1" s="46"/>
    </row>
    <row r="2" spans="6:19" s="47" customFormat="1" ht="12.75" customHeight="1" x14ac:dyDescent="0.25">
      <c r="G2" s="177" t="s">
        <v>399</v>
      </c>
      <c r="H2" s="178"/>
      <c r="I2" s="178"/>
      <c r="J2" s="178"/>
      <c r="K2" s="178"/>
      <c r="L2" s="178"/>
      <c r="M2" s="178"/>
      <c r="N2" s="178"/>
      <c r="O2" s="178"/>
      <c r="P2" s="179"/>
      <c r="Q2" s="183"/>
      <c r="R2" s="183"/>
      <c r="S2" s="183"/>
    </row>
    <row r="3" spans="6:19" s="47" customFormat="1" ht="12.75" customHeight="1" x14ac:dyDescent="0.25">
      <c r="F3" s="48"/>
      <c r="G3" s="180"/>
      <c r="H3" s="181"/>
      <c r="I3" s="181"/>
      <c r="J3" s="181"/>
      <c r="K3" s="181"/>
      <c r="L3" s="181"/>
      <c r="M3" s="181"/>
      <c r="N3" s="181"/>
      <c r="O3" s="181"/>
      <c r="P3" s="182"/>
      <c r="Q3" s="183"/>
      <c r="R3" s="183"/>
      <c r="S3" s="183"/>
    </row>
    <row r="4" spans="6:19" s="47" customFormat="1" ht="9" customHeight="1" x14ac:dyDescent="0.25">
      <c r="F4" s="48"/>
      <c r="G4" s="184"/>
      <c r="H4" s="184"/>
      <c r="I4" s="184"/>
      <c r="J4" s="184"/>
      <c r="K4" s="184"/>
      <c r="L4" s="184"/>
      <c r="M4" s="184"/>
      <c r="N4" s="184"/>
      <c r="O4" s="184"/>
      <c r="P4" s="184"/>
      <c r="Q4" s="49"/>
      <c r="R4" s="49"/>
      <c r="S4" s="49"/>
    </row>
    <row r="5" spans="6:19" ht="22.5" customHeight="1" x14ac:dyDescent="0.25">
      <c r="F5" s="52"/>
      <c r="G5" s="51" t="s">
        <v>1</v>
      </c>
      <c r="H5" s="51"/>
      <c r="I5" s="51"/>
      <c r="J5" s="51"/>
      <c r="K5" s="51"/>
      <c r="L5" s="51"/>
      <c r="M5" s="51"/>
      <c r="N5" s="51"/>
      <c r="O5" s="51"/>
      <c r="P5" s="51"/>
      <c r="Q5" s="51"/>
      <c r="R5" s="51"/>
      <c r="S5" s="51"/>
    </row>
    <row r="6" spans="6:19" ht="22.5" customHeight="1" x14ac:dyDescent="0.3">
      <c r="F6" s="52"/>
      <c r="G6" s="54" t="s">
        <v>2</v>
      </c>
      <c r="H6" s="51"/>
      <c r="I6" s="51"/>
      <c r="J6" s="51"/>
      <c r="K6" s="51"/>
      <c r="L6" s="55" t="s">
        <v>3</v>
      </c>
      <c r="P6" s="51"/>
      <c r="Q6" s="51"/>
      <c r="R6" s="51"/>
      <c r="S6" s="51"/>
    </row>
    <row r="7" spans="6:19" ht="22.5" customHeight="1" x14ac:dyDescent="0.25">
      <c r="F7" s="52"/>
      <c r="G7" s="185"/>
      <c r="H7" s="185"/>
      <c r="I7" s="185"/>
      <c r="J7" s="185"/>
      <c r="K7" s="51"/>
      <c r="L7" s="185" t="s">
        <v>4</v>
      </c>
      <c r="M7" s="185"/>
      <c r="N7" s="185"/>
      <c r="O7" s="185"/>
      <c r="P7" s="51"/>
      <c r="Q7" s="51"/>
      <c r="R7" s="51"/>
      <c r="S7" s="51"/>
    </row>
    <row r="8" spans="6:19" ht="22.5" customHeight="1" x14ac:dyDescent="0.3">
      <c r="F8" s="52"/>
      <c r="G8" s="54" t="s">
        <v>5</v>
      </c>
      <c r="H8" s="51"/>
      <c r="I8" s="51"/>
      <c r="J8" s="51"/>
      <c r="K8" s="51"/>
      <c r="L8" s="54" t="s">
        <v>6</v>
      </c>
      <c r="M8" s="51"/>
      <c r="N8" s="51"/>
      <c r="O8" s="51"/>
      <c r="P8" s="51"/>
      <c r="Q8" s="51"/>
      <c r="R8" s="51"/>
      <c r="S8" s="51"/>
    </row>
    <row r="9" spans="6:19" ht="22.5" customHeight="1" x14ac:dyDescent="0.25">
      <c r="F9" s="52"/>
      <c r="G9" s="185" t="s">
        <v>7</v>
      </c>
      <c r="H9" s="185"/>
      <c r="I9" s="185"/>
      <c r="J9" s="185"/>
      <c r="K9" s="51"/>
      <c r="L9" s="185" t="s">
        <v>7</v>
      </c>
      <c r="M9" s="185"/>
      <c r="N9" s="185"/>
      <c r="O9" s="185"/>
      <c r="P9" s="51"/>
      <c r="Q9" s="51"/>
      <c r="R9" s="51"/>
      <c r="S9" s="51"/>
    </row>
    <row r="10" spans="6:19" ht="22.5" customHeight="1" x14ac:dyDescent="0.3">
      <c r="F10" s="52"/>
      <c r="G10" s="53" t="s">
        <v>8</v>
      </c>
      <c r="H10" s="51"/>
      <c r="I10" s="51"/>
      <c r="J10" s="51"/>
      <c r="K10" s="51"/>
      <c r="L10" s="51"/>
      <c r="M10" s="51"/>
      <c r="N10" s="51"/>
      <c r="O10" s="51"/>
      <c r="P10" s="51"/>
      <c r="Q10" s="51"/>
      <c r="R10" s="51"/>
      <c r="S10" s="51"/>
    </row>
    <row r="11" spans="6:19" ht="22.5" customHeight="1" x14ac:dyDescent="0.2">
      <c r="F11" s="52"/>
      <c r="G11" s="186" t="s">
        <v>9</v>
      </c>
      <c r="H11" s="187"/>
      <c r="I11" s="188"/>
      <c r="J11" s="51"/>
      <c r="K11" s="51"/>
      <c r="L11" s="51"/>
      <c r="M11" s="51"/>
      <c r="N11" s="51"/>
      <c r="O11" s="51"/>
      <c r="P11" s="51"/>
      <c r="Q11" s="51"/>
      <c r="R11" s="51"/>
      <c r="S11" s="51"/>
    </row>
    <row r="12" spans="6:19" ht="22.5" customHeight="1" x14ac:dyDescent="0.3">
      <c r="F12" s="52"/>
      <c r="G12" s="54" t="s">
        <v>10</v>
      </c>
      <c r="H12" s="51"/>
      <c r="I12" s="51"/>
      <c r="J12" s="51"/>
      <c r="K12" s="51"/>
      <c r="L12" s="51"/>
      <c r="M12" s="51"/>
      <c r="N12" s="51"/>
      <c r="O12" s="51"/>
      <c r="P12" s="51"/>
      <c r="Q12" s="51"/>
      <c r="R12" s="51"/>
      <c r="S12" s="51"/>
    </row>
    <row r="13" spans="6:19" ht="22.5" customHeight="1" x14ac:dyDescent="0.25">
      <c r="F13" s="52"/>
      <c r="G13" s="185"/>
      <c r="H13" s="185"/>
      <c r="I13" s="185"/>
      <c r="J13" s="185"/>
      <c r="K13" s="51"/>
      <c r="L13" s="51"/>
      <c r="M13" s="51"/>
      <c r="N13" s="51"/>
      <c r="O13" s="51"/>
      <c r="P13" s="51"/>
      <c r="Q13" s="51"/>
      <c r="R13" s="51"/>
      <c r="S13" s="51"/>
    </row>
    <row r="14" spans="6:19" ht="22.5" customHeight="1" x14ac:dyDescent="0.3">
      <c r="F14" s="52"/>
      <c r="G14" s="54" t="s">
        <v>11</v>
      </c>
      <c r="H14" s="51"/>
      <c r="I14" s="51"/>
      <c r="J14" s="51"/>
      <c r="K14" s="51"/>
      <c r="L14" s="51"/>
      <c r="M14" s="51"/>
      <c r="N14" s="51"/>
      <c r="O14" s="51"/>
      <c r="P14" s="51"/>
      <c r="Q14" s="51"/>
      <c r="R14" s="51"/>
      <c r="S14" s="51"/>
    </row>
    <row r="15" spans="6:19" ht="22.5" customHeight="1" x14ac:dyDescent="0.25">
      <c r="F15" s="52"/>
      <c r="G15" s="185"/>
      <c r="H15" s="185"/>
      <c r="I15" s="185"/>
      <c r="J15" s="185"/>
      <c r="K15" s="51"/>
      <c r="L15" s="51"/>
      <c r="M15" s="51"/>
      <c r="N15" s="51"/>
      <c r="O15" s="51"/>
      <c r="P15" s="51"/>
      <c r="Q15" s="51"/>
      <c r="R15" s="51"/>
      <c r="S15" s="51"/>
    </row>
    <row r="16" spans="6:19" ht="22.5" customHeight="1" x14ac:dyDescent="0.3">
      <c r="F16" s="52"/>
      <c r="G16" s="53" t="s">
        <v>12</v>
      </c>
      <c r="H16" s="51"/>
      <c r="I16" s="51"/>
      <c r="J16" s="51"/>
      <c r="K16" s="51"/>
      <c r="L16" s="53" t="s">
        <v>13</v>
      </c>
      <c r="M16" s="51"/>
      <c r="N16" s="51"/>
      <c r="O16" s="51"/>
      <c r="P16" s="51"/>
      <c r="Q16" s="51"/>
      <c r="R16" s="51"/>
      <c r="S16" s="51"/>
    </row>
    <row r="17" spans="6:19" ht="22.5" customHeight="1" x14ac:dyDescent="0.25">
      <c r="F17" s="52"/>
      <c r="G17" s="185"/>
      <c r="H17" s="185"/>
      <c r="I17" s="185"/>
      <c r="J17" s="185"/>
      <c r="K17" s="51"/>
      <c r="L17" s="185"/>
      <c r="M17" s="185"/>
      <c r="N17" s="185"/>
      <c r="O17" s="185"/>
      <c r="P17" s="51"/>
      <c r="Q17" s="51"/>
      <c r="R17" s="51"/>
      <c r="S17" s="51"/>
    </row>
    <row r="18" spans="6:19" ht="6" customHeight="1" x14ac:dyDescent="0.25">
      <c r="F18" s="52"/>
      <c r="G18" s="51"/>
      <c r="H18" s="51"/>
      <c r="I18" s="51"/>
      <c r="J18" s="51"/>
      <c r="K18" s="51"/>
      <c r="L18" s="51"/>
      <c r="M18" s="51"/>
      <c r="N18" s="51"/>
      <c r="O18" s="51"/>
      <c r="P18" s="51"/>
      <c r="Q18" s="51"/>
      <c r="R18" s="51"/>
      <c r="S18" s="51"/>
    </row>
    <row r="19" spans="6:19" ht="22.5" customHeight="1" x14ac:dyDescent="0.25">
      <c r="F19" s="52"/>
      <c r="H19" s="51"/>
      <c r="I19" s="51"/>
      <c r="J19" s="51"/>
      <c r="K19" s="51"/>
      <c r="L19" s="51"/>
      <c r="M19" s="51"/>
      <c r="N19" s="51"/>
      <c r="O19" s="51"/>
      <c r="P19" s="51"/>
      <c r="Q19" s="51"/>
      <c r="R19" s="51"/>
      <c r="S19" s="51"/>
    </row>
    <row r="20" spans="6:19" x14ac:dyDescent="0.25">
      <c r="G20" s="60" t="s">
        <v>355</v>
      </c>
    </row>
    <row r="21" spans="6:19" x14ac:dyDescent="0.25"/>
    <row r="22" spans="6:19" x14ac:dyDescent="0.25"/>
    <row r="23" spans="6:19" x14ac:dyDescent="0.25"/>
    <row r="24" spans="6:19" x14ac:dyDescent="0.25"/>
    <row r="25" spans="6:19" x14ac:dyDescent="0.25"/>
    <row r="26" spans="6:19" x14ac:dyDescent="0.25"/>
    <row r="27" spans="6:19" x14ac:dyDescent="0.25"/>
    <row r="28" spans="6:19" x14ac:dyDescent="0.25"/>
    <row r="29" spans="6:19" x14ac:dyDescent="0.25"/>
    <row r="30" spans="6:19" x14ac:dyDescent="0.25"/>
    <row r="31" spans="6:19" x14ac:dyDescent="0.25"/>
    <row r="32" spans="6:19"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2" x14ac:dyDescent="0.25"/>
    <row r="83" x14ac:dyDescent="0.25"/>
    <row r="84" x14ac:dyDescent="0.25"/>
    <row r="85" x14ac:dyDescent="0.25"/>
    <row r="146" x14ac:dyDescent="0.25"/>
    <row r="147" x14ac:dyDescent="0.25"/>
    <row r="148" x14ac:dyDescent="0.25"/>
    <row r="149" x14ac:dyDescent="0.25"/>
    <row r="150" x14ac:dyDescent="0.25"/>
    <row r="151" x14ac:dyDescent="0.25"/>
    <row r="152" x14ac:dyDescent="0.25"/>
    <row r="153" x14ac:dyDescent="0.25"/>
    <row r="154"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sheetData>
  <sheetProtection selectLockedCells="1"/>
  <mergeCells count="12">
    <mergeCell ref="G2:P3"/>
    <mergeCell ref="Q2:S3"/>
    <mergeCell ref="G4:P4"/>
    <mergeCell ref="L17:O17"/>
    <mergeCell ref="G7:J7"/>
    <mergeCell ref="G9:J9"/>
    <mergeCell ref="L9:O9"/>
    <mergeCell ref="G11:I11"/>
    <mergeCell ref="G13:J13"/>
    <mergeCell ref="G15:J15"/>
    <mergeCell ref="L7:O7"/>
    <mergeCell ref="G17:J17"/>
  </mergeCells>
  <printOptions horizontalCentered="1"/>
  <pageMargins left="0.25" right="0.25" top="1.05" bottom="0.6" header="0.25" footer="0.1"/>
  <pageSetup scale="85" fitToWidth="0" fitToHeight="0" orientation="portrait" r:id="rId1"/>
  <headerFooter scaleWithDoc="0" alignWithMargins="0">
    <oddHeader xml:space="preserve">&amp;L&amp;"Arial Black,Bold"&amp;12&amp;K10A3C8Integrated Energy Audit Funding Request Form&amp;"Arial,Regular"&amp;10&amp;K000000
&amp;C
&amp;K046A38For Conservation and Energy Management Program Participants&amp;8&amp;K000000
</oddHeader>
    <oddFooter>&amp;CPage &amp;P of &amp;N&amp;R&amp;G</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2FA4EA7-332A-4A4E-81C3-C2F7BFD3E58E}">
          <x14:formula1>
            <xm:f>VariableData!$C$2:$C$4</xm:f>
          </x14:formula1>
          <xm:sqref>G11:I11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4" tint="0.39997558519241921"/>
    <pageSetUpPr fitToPage="1"/>
  </sheetPr>
  <dimension ref="A1:S226"/>
  <sheetViews>
    <sheetView showGridLines="0" tabSelected="1" zoomScaleNormal="100" zoomScaleSheetLayoutView="100" workbookViewId="0">
      <selection activeCell="M86" sqref="M86"/>
    </sheetView>
  </sheetViews>
  <sheetFormatPr defaultColWidth="0" defaultRowHeight="15.5" zeroHeight="1" x14ac:dyDescent="0.25"/>
  <cols>
    <col min="1" max="1" width="3.08984375" style="71" customWidth="1"/>
    <col min="2" max="2" width="8.6328125" style="73" customWidth="1"/>
    <col min="3" max="3" width="14.08984375" style="73" customWidth="1"/>
    <col min="4" max="4" width="6.6328125" style="73" customWidth="1"/>
    <col min="5" max="5" width="9" style="73" customWidth="1"/>
    <col min="6" max="10" width="8.453125" style="73" customWidth="1"/>
    <col min="11" max="13" width="5.08984375" style="73" customWidth="1"/>
    <col min="14" max="15" width="5.08984375" style="72" customWidth="1"/>
    <col min="16" max="16" width="12.453125" style="73" hidden="1" customWidth="1"/>
    <col min="17" max="17" width="9.6328125" style="73" hidden="1" customWidth="1"/>
    <col min="18" max="18" width="8.984375E-2" style="73" hidden="1" customWidth="1"/>
    <col min="19" max="19" width="0" style="73" hidden="1" customWidth="1"/>
    <col min="20" max="16384" width="35.36328125" style="73" hidden="1"/>
  </cols>
  <sheetData>
    <row r="1" spans="1:15" x14ac:dyDescent="0.25"/>
    <row r="2" spans="1:15" x14ac:dyDescent="0.25"/>
    <row r="3" spans="1:15" x14ac:dyDescent="0.25"/>
    <row r="4" spans="1:15" x14ac:dyDescent="0.25"/>
    <row r="5" spans="1:15" x14ac:dyDescent="0.25"/>
    <row r="6" spans="1:15" s="63" customFormat="1" ht="49.75" customHeight="1" thickBot="1" x14ac:dyDescent="0.3">
      <c r="A6" s="62"/>
      <c r="B6" s="308" t="s">
        <v>400</v>
      </c>
      <c r="C6" s="308"/>
      <c r="D6" s="308"/>
      <c r="E6" s="308"/>
      <c r="F6" s="308"/>
      <c r="G6" s="308"/>
      <c r="H6" s="308"/>
      <c r="I6" s="308"/>
      <c r="J6" s="308"/>
      <c r="K6" s="308"/>
      <c r="L6" s="308"/>
      <c r="M6" s="308"/>
      <c r="N6" s="308"/>
      <c r="O6" s="64"/>
    </row>
    <row r="7" spans="1:15" s="65" customFormat="1" ht="11.15" customHeight="1" x14ac:dyDescent="0.25">
      <c r="B7" s="271" t="s">
        <v>350</v>
      </c>
      <c r="C7" s="272"/>
      <c r="D7" s="272"/>
      <c r="E7" s="272"/>
      <c r="F7" s="272"/>
      <c r="G7" s="272"/>
      <c r="H7" s="272"/>
      <c r="I7" s="272"/>
      <c r="J7" s="272"/>
      <c r="K7" s="273"/>
      <c r="L7" s="262" t="s">
        <v>402</v>
      </c>
      <c r="M7" s="263"/>
      <c r="N7" s="264"/>
      <c r="O7" s="66"/>
    </row>
    <row r="8" spans="1:15" s="65" customFormat="1" ht="11.15" customHeight="1" x14ac:dyDescent="0.25">
      <c r="B8" s="274"/>
      <c r="C8" s="275"/>
      <c r="D8" s="275"/>
      <c r="E8" s="275"/>
      <c r="F8" s="275"/>
      <c r="G8" s="275"/>
      <c r="H8" s="275"/>
      <c r="I8" s="275"/>
      <c r="J8" s="275"/>
      <c r="K8" s="276"/>
      <c r="L8" s="265"/>
      <c r="M8" s="266"/>
      <c r="N8" s="267"/>
      <c r="O8" s="66"/>
    </row>
    <row r="9" spans="1:15" s="65" customFormat="1" ht="11.15" customHeight="1" x14ac:dyDescent="0.25">
      <c r="B9" s="274"/>
      <c r="C9" s="275"/>
      <c r="D9" s="275"/>
      <c r="E9" s="275"/>
      <c r="F9" s="275"/>
      <c r="G9" s="275"/>
      <c r="H9" s="275"/>
      <c r="I9" s="275"/>
      <c r="J9" s="275"/>
      <c r="K9" s="276"/>
      <c r="L9" s="265"/>
      <c r="M9" s="266"/>
      <c r="N9" s="267"/>
      <c r="O9" s="66"/>
    </row>
    <row r="10" spans="1:15" s="65" customFormat="1" ht="11.15" customHeight="1" thickBot="1" x14ac:dyDescent="0.3">
      <c r="A10" s="67"/>
      <c r="B10" s="277"/>
      <c r="C10" s="278"/>
      <c r="D10" s="278"/>
      <c r="E10" s="278"/>
      <c r="F10" s="278"/>
      <c r="G10" s="278"/>
      <c r="H10" s="278"/>
      <c r="I10" s="278"/>
      <c r="J10" s="278"/>
      <c r="K10" s="279"/>
      <c r="L10" s="268"/>
      <c r="M10" s="269"/>
      <c r="N10" s="270"/>
      <c r="O10" s="66"/>
    </row>
    <row r="11" spans="1:15" s="65" customFormat="1" ht="9" customHeight="1" x14ac:dyDescent="0.25">
      <c r="A11" s="67"/>
      <c r="B11" s="68"/>
      <c r="C11" s="68"/>
      <c r="D11" s="68"/>
      <c r="E11" s="68"/>
      <c r="F11" s="68"/>
      <c r="G11" s="68"/>
      <c r="H11" s="68"/>
      <c r="I11" s="68"/>
      <c r="J11" s="68"/>
      <c r="K11" s="68"/>
      <c r="L11" s="69"/>
      <c r="M11" s="69"/>
      <c r="N11" s="70"/>
      <c r="O11" s="66"/>
    </row>
    <row r="12" spans="1:15" ht="22.5" customHeight="1" x14ac:dyDescent="0.25">
      <c r="B12" s="43" t="s">
        <v>14</v>
      </c>
      <c r="C12" s="43"/>
      <c r="D12" s="43"/>
      <c r="E12" s="43"/>
      <c r="F12" s="43"/>
      <c r="G12" s="43"/>
      <c r="H12" s="43"/>
      <c r="I12" s="43"/>
      <c r="J12" s="43"/>
      <c r="K12" s="43"/>
      <c r="L12" s="43"/>
      <c r="M12" s="43"/>
      <c r="N12" s="61"/>
    </row>
    <row r="13" spans="1:15" ht="15" customHeight="1" x14ac:dyDescent="0.25">
      <c r="A13" s="74"/>
      <c r="B13" s="75" t="s">
        <v>15</v>
      </c>
      <c r="C13" s="40"/>
      <c r="D13" s="76" t="str">
        <f>IF(C13="","Enter 0 if initial version","")</f>
        <v>Enter 0 if initial version</v>
      </c>
      <c r="H13" s="75" t="s">
        <v>16</v>
      </c>
      <c r="I13" s="289"/>
      <c r="J13" s="290"/>
      <c r="K13" s="260" t="str">
        <f>IF(J13="","yyyy-mm-dd","")</f>
        <v>yyyy-mm-dd</v>
      </c>
      <c r="L13" s="260"/>
      <c r="M13" s="260"/>
    </row>
    <row r="14" spans="1:15" ht="15" customHeight="1" x14ac:dyDescent="0.25">
      <c r="A14" s="74"/>
      <c r="B14" s="75"/>
      <c r="C14" s="77"/>
      <c r="D14" s="76"/>
      <c r="H14" s="75"/>
      <c r="I14" s="75"/>
      <c r="J14" s="75"/>
      <c r="K14" s="76"/>
      <c r="L14" s="76"/>
      <c r="M14" s="76"/>
    </row>
    <row r="15" spans="1:15" ht="15" customHeight="1" x14ac:dyDescent="0.3">
      <c r="A15" s="73"/>
      <c r="B15" s="78" t="s">
        <v>57</v>
      </c>
    </row>
    <row r="16" spans="1:15" ht="15" customHeight="1" x14ac:dyDescent="0.25">
      <c r="A16" s="73"/>
      <c r="B16" s="229"/>
      <c r="C16" s="230"/>
      <c r="D16" s="230"/>
      <c r="E16" s="230"/>
      <c r="F16" s="230"/>
      <c r="G16" s="230"/>
      <c r="H16" s="230"/>
      <c r="I16" s="230"/>
      <c r="J16" s="230"/>
      <c r="K16" s="230"/>
      <c r="L16" s="230"/>
      <c r="M16" s="231"/>
      <c r="N16" s="79"/>
      <c r="O16" s="79"/>
    </row>
    <row r="17" spans="1:15" ht="15" customHeight="1" x14ac:dyDescent="0.25">
      <c r="A17" s="73"/>
      <c r="B17" s="80" t="s">
        <v>17</v>
      </c>
      <c r="C17" s="81"/>
      <c r="D17" s="81"/>
      <c r="E17" s="81"/>
      <c r="F17" s="81"/>
      <c r="G17" s="81"/>
      <c r="H17" s="81"/>
      <c r="I17" s="81"/>
      <c r="J17" s="81"/>
      <c r="K17" s="81"/>
      <c r="L17" s="81"/>
      <c r="M17" s="81"/>
      <c r="N17" s="82"/>
    </row>
    <row r="18" spans="1:15" ht="15" customHeight="1" x14ac:dyDescent="0.25">
      <c r="A18" s="73"/>
      <c r="B18" s="80"/>
      <c r="C18" s="81"/>
      <c r="D18" s="81"/>
      <c r="E18" s="81"/>
      <c r="F18" s="81"/>
      <c r="G18" s="81"/>
      <c r="H18" s="81"/>
      <c r="I18" s="81"/>
      <c r="J18" s="81"/>
      <c r="K18" s="81"/>
      <c r="L18" s="81"/>
      <c r="M18" s="81"/>
      <c r="N18" s="82"/>
    </row>
    <row r="19" spans="1:15" ht="18" x14ac:dyDescent="0.25">
      <c r="A19" s="73"/>
      <c r="B19" s="83" t="s">
        <v>356</v>
      </c>
      <c r="C19" s="84"/>
      <c r="D19" s="84"/>
      <c r="E19" s="84"/>
      <c r="F19" s="84"/>
      <c r="G19" s="84"/>
      <c r="H19" s="84"/>
      <c r="I19" s="84"/>
      <c r="J19" s="84"/>
      <c r="K19" s="84"/>
      <c r="L19" s="84"/>
      <c r="M19" s="84"/>
    </row>
    <row r="20" spans="1:15" s="85" customFormat="1" ht="15" customHeight="1" x14ac:dyDescent="0.3">
      <c r="B20" s="78" t="s">
        <v>18</v>
      </c>
      <c r="I20" s="78" t="s">
        <v>19</v>
      </c>
      <c r="N20" s="86"/>
      <c r="O20" s="86"/>
    </row>
    <row r="21" spans="1:15" ht="15" customHeight="1" x14ac:dyDescent="0.25">
      <c r="A21" s="74"/>
      <c r="B21" s="207"/>
      <c r="C21" s="207"/>
      <c r="D21" s="207"/>
      <c r="E21" s="207"/>
      <c r="F21" s="207"/>
      <c r="G21" s="207"/>
      <c r="H21" s="87"/>
      <c r="I21" s="207"/>
      <c r="J21" s="207"/>
      <c r="K21" s="207"/>
      <c r="L21" s="207"/>
      <c r="M21" s="207"/>
    </row>
    <row r="22" spans="1:15" s="85" customFormat="1" ht="15" customHeight="1" x14ac:dyDescent="0.3">
      <c r="B22" s="78" t="s">
        <v>20</v>
      </c>
      <c r="I22" s="78" t="s">
        <v>21</v>
      </c>
      <c r="N22" s="86"/>
      <c r="O22" s="86"/>
    </row>
    <row r="23" spans="1:15" ht="15" customHeight="1" x14ac:dyDescent="0.25">
      <c r="A23" s="74"/>
      <c r="B23" s="207"/>
      <c r="C23" s="207"/>
      <c r="D23" s="207"/>
      <c r="E23" s="207"/>
      <c r="F23" s="207"/>
      <c r="G23" s="207"/>
      <c r="H23" s="88"/>
      <c r="I23" s="207"/>
      <c r="J23" s="207"/>
      <c r="K23" s="207"/>
      <c r="L23" s="207"/>
      <c r="M23" s="207"/>
    </row>
    <row r="24" spans="1:15" ht="15" customHeight="1" x14ac:dyDescent="0.25">
      <c r="A24" s="74"/>
      <c r="C24" s="89"/>
      <c r="D24" s="90"/>
      <c r="G24" s="90"/>
      <c r="H24" s="90"/>
      <c r="I24" s="90"/>
      <c r="J24" s="90"/>
      <c r="K24" s="90"/>
      <c r="L24" s="90"/>
      <c r="M24" s="90"/>
    </row>
    <row r="25" spans="1:15" ht="22.5" customHeight="1" x14ac:dyDescent="0.25">
      <c r="A25" s="73"/>
      <c r="B25" s="43" t="s">
        <v>22</v>
      </c>
      <c r="C25" s="43"/>
      <c r="D25" s="43"/>
      <c r="E25" s="43"/>
      <c r="F25" s="43"/>
      <c r="G25" s="43"/>
      <c r="H25" s="43"/>
      <c r="I25" s="43"/>
      <c r="J25" s="43"/>
      <c r="K25" s="43"/>
      <c r="L25" s="43"/>
      <c r="M25" s="43"/>
      <c r="N25" s="61"/>
    </row>
    <row r="26" spans="1:15" s="85" customFormat="1" ht="15" customHeight="1" x14ac:dyDescent="0.3">
      <c r="B26" s="78" t="s">
        <v>353</v>
      </c>
      <c r="G26" s="78" t="s">
        <v>23</v>
      </c>
      <c r="N26" s="86"/>
      <c r="O26" s="86"/>
    </row>
    <row r="27" spans="1:15" ht="15" customHeight="1" x14ac:dyDescent="0.25">
      <c r="A27" s="74"/>
      <c r="B27" s="207"/>
      <c r="C27" s="207"/>
      <c r="D27" s="207"/>
      <c r="E27" s="207"/>
      <c r="G27" s="207"/>
      <c r="H27" s="207"/>
      <c r="I27" s="207"/>
      <c r="J27" s="207"/>
      <c r="K27" s="207"/>
      <c r="L27" s="207"/>
      <c r="M27" s="207"/>
    </row>
    <row r="28" spans="1:15" s="85" customFormat="1" ht="15" customHeight="1" x14ac:dyDescent="0.3">
      <c r="B28" s="78" t="s">
        <v>24</v>
      </c>
      <c r="G28" s="78" t="s">
        <v>25</v>
      </c>
      <c r="N28" s="86"/>
      <c r="O28" s="86"/>
    </row>
    <row r="29" spans="1:15" ht="15" customHeight="1" x14ac:dyDescent="0.25">
      <c r="A29" s="74"/>
      <c r="B29" s="207"/>
      <c r="C29" s="207"/>
      <c r="D29" s="207"/>
      <c r="E29" s="207"/>
      <c r="G29" s="207"/>
      <c r="H29" s="207"/>
      <c r="I29" s="207"/>
      <c r="J29" s="207"/>
    </row>
    <row r="30" spans="1:15" s="85" customFormat="1" ht="15" customHeight="1" x14ac:dyDescent="0.3">
      <c r="B30" s="78" t="s">
        <v>361</v>
      </c>
      <c r="G30" s="73"/>
      <c r="H30" s="73"/>
      <c r="I30" s="73"/>
      <c r="J30" s="73"/>
      <c r="K30" s="73"/>
      <c r="L30" s="73"/>
      <c r="M30" s="73"/>
      <c r="N30" s="72"/>
      <c r="O30" s="86"/>
    </row>
    <row r="31" spans="1:15" ht="15" customHeight="1" x14ac:dyDescent="0.25">
      <c r="A31" s="73"/>
      <c r="B31" s="207"/>
      <c r="C31" s="207"/>
      <c r="D31" s="207"/>
      <c r="E31" s="207"/>
      <c r="F31" s="91"/>
    </row>
    <row r="32" spans="1:15" s="85" customFormat="1" ht="15" customHeight="1" x14ac:dyDescent="0.3">
      <c r="B32" s="78" t="s">
        <v>347</v>
      </c>
      <c r="G32" s="78" t="s">
        <v>348</v>
      </c>
      <c r="N32" s="86"/>
      <c r="O32" s="86"/>
    </row>
    <row r="33" spans="1:15" ht="15" customHeight="1" x14ac:dyDescent="0.25">
      <c r="A33" s="74"/>
      <c r="B33" s="207"/>
      <c r="C33" s="207"/>
      <c r="D33" s="207"/>
      <c r="E33" s="207"/>
      <c r="G33" s="207"/>
      <c r="H33" s="207"/>
      <c r="I33" s="207"/>
      <c r="J33" s="207"/>
      <c r="K33" s="207"/>
      <c r="L33" s="207"/>
      <c r="M33" s="207"/>
      <c r="N33" s="92"/>
    </row>
    <row r="34" spans="1:15" s="85" customFormat="1" ht="15" customHeight="1" x14ac:dyDescent="0.3">
      <c r="B34" s="78" t="s">
        <v>58</v>
      </c>
      <c r="G34" s="43"/>
      <c r="H34" s="43"/>
      <c r="I34" s="43"/>
      <c r="J34" s="43"/>
      <c r="K34" s="43"/>
      <c r="L34" s="73"/>
      <c r="N34" s="86"/>
      <c r="O34" s="86"/>
    </row>
    <row r="35" spans="1:15" ht="15" customHeight="1" x14ac:dyDescent="0.25">
      <c r="A35" s="73"/>
      <c r="B35" s="258"/>
      <c r="C35" s="259"/>
      <c r="D35" s="260" t="s">
        <v>27</v>
      </c>
      <c r="E35" s="260"/>
      <c r="F35" s="260"/>
      <c r="G35" s="43"/>
      <c r="H35" s="43"/>
      <c r="I35" s="43"/>
      <c r="J35" s="43"/>
      <c r="K35" s="43"/>
    </row>
    <row r="36" spans="1:15" ht="15" customHeight="1" x14ac:dyDescent="0.25">
      <c r="A36" s="73"/>
      <c r="B36" s="43"/>
      <c r="C36" s="43"/>
      <c r="D36" s="43"/>
      <c r="E36" s="43"/>
      <c r="F36" s="43"/>
      <c r="G36" s="43"/>
      <c r="H36" s="43"/>
      <c r="I36" s="43"/>
      <c r="J36" s="43"/>
      <c r="K36" s="43"/>
    </row>
    <row r="37" spans="1:15" ht="22.5" customHeight="1" x14ac:dyDescent="0.25">
      <c r="A37" s="73"/>
      <c r="B37" s="43" t="s">
        <v>28</v>
      </c>
      <c r="C37" s="43"/>
      <c r="D37" s="43"/>
      <c r="E37" s="43"/>
      <c r="F37" s="43"/>
      <c r="G37" s="43"/>
      <c r="H37" s="43"/>
      <c r="I37" s="43"/>
      <c r="J37" s="43"/>
      <c r="K37" s="43"/>
    </row>
    <row r="38" spans="1:15" s="93" customFormat="1" ht="27.65" customHeight="1" x14ac:dyDescent="0.3">
      <c r="B38" s="261" t="s">
        <v>377</v>
      </c>
      <c r="C38" s="261"/>
      <c r="D38" s="261"/>
      <c r="E38" s="261"/>
      <c r="F38" s="261"/>
      <c r="G38" s="261"/>
      <c r="H38" s="261"/>
      <c r="I38" s="261"/>
      <c r="J38" s="261"/>
      <c r="K38" s="261"/>
      <c r="L38" s="261"/>
      <c r="M38" s="261"/>
      <c r="N38" s="86"/>
      <c r="O38" s="86"/>
    </row>
    <row r="39" spans="1:15" s="94" customFormat="1" ht="15" customHeight="1" x14ac:dyDescent="0.25">
      <c r="B39" s="160"/>
      <c r="C39" s="95" t="str">
        <f>IF(B39="No","Registration as a P.Eng in BC is required for subsequent assessment or study.","")</f>
        <v/>
      </c>
      <c r="D39" s="96"/>
      <c r="E39" s="96"/>
      <c r="F39" s="96"/>
      <c r="G39" s="96"/>
      <c r="H39" s="96"/>
      <c r="I39" s="96"/>
      <c r="J39" s="96"/>
      <c r="K39" s="96"/>
      <c r="L39" s="96"/>
      <c r="M39" s="96"/>
      <c r="N39" s="97"/>
      <c r="O39" s="72"/>
    </row>
    <row r="40" spans="1:15" s="93" customFormat="1" ht="22.5" customHeight="1" x14ac:dyDescent="0.3">
      <c r="B40" s="261" t="s">
        <v>59</v>
      </c>
      <c r="C40" s="261"/>
      <c r="D40" s="261"/>
      <c r="E40" s="261"/>
      <c r="F40" s="261"/>
      <c r="G40" s="261"/>
      <c r="H40" s="261"/>
      <c r="I40" s="261"/>
      <c r="J40" s="261"/>
      <c r="K40" s="261"/>
      <c r="L40" s="261"/>
      <c r="M40" s="261"/>
      <c r="N40" s="86"/>
      <c r="O40" s="86"/>
    </row>
    <row r="41" spans="1:15" s="94" customFormat="1" ht="15" customHeight="1" x14ac:dyDescent="0.25">
      <c r="B41" s="160"/>
      <c r="C41" s="282" t="str">
        <f>IF(B41="No","Registration as an Alliance member is required and fulfills part of BC Hydro's due diligence needs.","")</f>
        <v/>
      </c>
      <c r="D41" s="282"/>
      <c r="E41" s="282"/>
      <c r="F41" s="282"/>
      <c r="G41" s="282"/>
      <c r="H41" s="282"/>
      <c r="I41" s="282"/>
      <c r="J41" s="282"/>
      <c r="K41" s="282"/>
      <c r="L41" s="282"/>
      <c r="M41" s="282"/>
      <c r="N41" s="98"/>
      <c r="O41" s="72"/>
    </row>
    <row r="42" spans="1:15" s="85" customFormat="1" ht="22.5" customHeight="1" x14ac:dyDescent="0.3">
      <c r="B42" s="78" t="s">
        <v>60</v>
      </c>
      <c r="N42" s="86"/>
      <c r="O42" s="86"/>
    </row>
    <row r="43" spans="1:15" s="94" customFormat="1" ht="15" customHeight="1" x14ac:dyDescent="0.25">
      <c r="B43" s="160"/>
      <c r="C43" s="95" t="str">
        <f>IF(B43="No","Please contact BC Hydro I&amp;D Engineering or Alliance regarding guidelines","")</f>
        <v/>
      </c>
      <c r="D43" s="96"/>
      <c r="E43" s="96"/>
      <c r="F43" s="96"/>
      <c r="G43" s="96"/>
      <c r="H43" s="96"/>
      <c r="I43" s="96"/>
      <c r="J43" s="96"/>
      <c r="K43" s="96"/>
      <c r="L43" s="96"/>
      <c r="M43" s="96"/>
      <c r="N43" s="97"/>
      <c r="O43" s="72"/>
    </row>
    <row r="44" spans="1:15" s="94" customFormat="1" ht="15" customHeight="1" x14ac:dyDescent="0.25">
      <c r="B44" s="99"/>
      <c r="C44" s="99"/>
      <c r="D44" s="99"/>
      <c r="E44" s="99"/>
      <c r="F44" s="99"/>
      <c r="G44" s="99"/>
      <c r="H44" s="99"/>
      <c r="I44" s="99"/>
      <c r="J44" s="99"/>
      <c r="K44" s="99"/>
      <c r="L44" s="99"/>
      <c r="M44" s="99"/>
      <c r="N44" s="100"/>
      <c r="O44" s="72"/>
    </row>
    <row r="45" spans="1:15" ht="20.25" customHeight="1" x14ac:dyDescent="0.25">
      <c r="A45" s="73"/>
      <c r="B45" s="43" t="s">
        <v>29</v>
      </c>
      <c r="C45" s="43"/>
      <c r="D45" s="43"/>
      <c r="E45" s="43"/>
      <c r="F45" s="43"/>
      <c r="G45" s="43"/>
      <c r="H45" s="43"/>
      <c r="I45" s="43"/>
      <c r="J45" s="43"/>
      <c r="K45" s="43"/>
      <c r="L45" s="43"/>
      <c r="M45" s="43"/>
      <c r="N45" s="61"/>
    </row>
    <row r="46" spans="1:15" s="101" customFormat="1" ht="15" customHeight="1" x14ac:dyDescent="0.3">
      <c r="B46" s="102" t="s">
        <v>61</v>
      </c>
      <c r="N46" s="103"/>
      <c r="O46" s="103"/>
    </row>
    <row r="47" spans="1:15" ht="15" customHeight="1" x14ac:dyDescent="0.25">
      <c r="A47" s="74"/>
      <c r="B47" s="160"/>
      <c r="C47" s="104" t="str">
        <f>IF(B47="Yes","List below prior related energy studies or energy conservation activities at the site.","")</f>
        <v/>
      </c>
      <c r="D47" s="105"/>
      <c r="E47" s="105"/>
      <c r="F47" s="105"/>
      <c r="G47" s="105"/>
      <c r="H47" s="105"/>
      <c r="I47" s="105"/>
      <c r="J47" s="106"/>
      <c r="K47" s="106"/>
    </row>
    <row r="48" spans="1:15" ht="9" customHeight="1" x14ac:dyDescent="0.25">
      <c r="A48" s="74"/>
      <c r="B48" s="107"/>
      <c r="C48" s="107"/>
      <c r="D48" s="107"/>
      <c r="E48" s="107"/>
      <c r="F48" s="107"/>
      <c r="G48" s="107"/>
      <c r="H48" s="107"/>
      <c r="I48" s="107"/>
      <c r="J48" s="107"/>
      <c r="K48" s="107"/>
      <c r="L48" s="107"/>
      <c r="M48" s="107"/>
      <c r="N48" s="108"/>
    </row>
    <row r="49" spans="1:15" ht="21.75" customHeight="1" x14ac:dyDescent="0.25">
      <c r="A49" s="74"/>
      <c r="B49" s="252"/>
      <c r="C49" s="253"/>
      <c r="D49" s="253"/>
      <c r="E49" s="253"/>
      <c r="F49" s="253"/>
      <c r="G49" s="253"/>
      <c r="H49" s="253"/>
      <c r="I49" s="253"/>
      <c r="J49" s="253"/>
      <c r="K49" s="253"/>
      <c r="L49" s="253"/>
      <c r="M49" s="254"/>
      <c r="N49" s="109"/>
    </row>
    <row r="50" spans="1:15" ht="21.75" customHeight="1" x14ac:dyDescent="0.25">
      <c r="A50" s="74"/>
      <c r="B50" s="255"/>
      <c r="C50" s="256"/>
      <c r="D50" s="256"/>
      <c r="E50" s="256"/>
      <c r="F50" s="256"/>
      <c r="G50" s="256"/>
      <c r="H50" s="256"/>
      <c r="I50" s="256"/>
      <c r="J50" s="256"/>
      <c r="K50" s="256"/>
      <c r="L50" s="256"/>
      <c r="M50" s="257"/>
      <c r="N50" s="109"/>
    </row>
    <row r="51" spans="1:15" ht="15" customHeight="1" x14ac:dyDescent="0.25">
      <c r="A51" s="74"/>
      <c r="B51" s="110"/>
      <c r="C51" s="110"/>
      <c r="D51" s="110"/>
      <c r="E51" s="110"/>
      <c r="F51" s="110"/>
      <c r="G51" s="110"/>
      <c r="H51" s="110"/>
      <c r="I51" s="110"/>
      <c r="J51" s="110"/>
      <c r="K51" s="110"/>
      <c r="L51" s="110"/>
      <c r="M51" s="110"/>
      <c r="N51" s="111"/>
    </row>
    <row r="52" spans="1:15" s="101" customFormat="1" ht="15" customHeight="1" x14ac:dyDescent="0.5">
      <c r="A52" s="112"/>
      <c r="B52" s="102" t="s">
        <v>62</v>
      </c>
      <c r="I52" s="113"/>
      <c r="J52" s="113"/>
      <c r="K52" s="113"/>
      <c r="L52" s="113"/>
      <c r="M52" s="113"/>
      <c r="N52" s="114"/>
      <c r="O52" s="103"/>
    </row>
    <row r="53" spans="1:15" ht="15" customHeight="1" x14ac:dyDescent="0.25">
      <c r="A53" s="74"/>
      <c r="B53" s="160"/>
      <c r="C53" s="104" t="str">
        <f>IF(B53="Yes","List below estimated expected amount of funding from other sources","")</f>
        <v/>
      </c>
      <c r="D53" s="105"/>
      <c r="E53" s="105"/>
      <c r="F53" s="105"/>
      <c r="G53" s="105"/>
      <c r="H53" s="105"/>
      <c r="I53" s="110"/>
      <c r="J53" s="110"/>
      <c r="K53" s="110"/>
      <c r="L53" s="110"/>
      <c r="M53" s="110"/>
      <c r="N53" s="111"/>
    </row>
    <row r="54" spans="1:15" ht="15" customHeight="1" x14ac:dyDescent="0.25">
      <c r="A54" s="74"/>
      <c r="B54" s="41"/>
      <c r="C54" s="115" t="str">
        <f>IF(B53="Yes","&lt;-- $ amount",IF(B53="No","Move to next section",""))</f>
        <v/>
      </c>
      <c r="D54" s="110"/>
      <c r="E54" s="110"/>
      <c r="F54" s="110"/>
      <c r="G54" s="110"/>
      <c r="H54" s="110"/>
      <c r="I54" s="110"/>
      <c r="J54" s="110"/>
      <c r="K54" s="110"/>
      <c r="L54" s="110"/>
      <c r="M54" s="110"/>
      <c r="N54" s="111"/>
    </row>
    <row r="55" spans="1:15" ht="15" customHeight="1" x14ac:dyDescent="0.25">
      <c r="A55" s="74"/>
      <c r="B55" s="42"/>
      <c r="C55" s="115" t="str">
        <f>IF(B53="Yes","&lt;-- Sources",IF(B53="No","Move to next section",""))</f>
        <v/>
      </c>
      <c r="D55" s="110"/>
      <c r="E55" s="110"/>
      <c r="F55" s="110"/>
      <c r="G55" s="110"/>
      <c r="H55" s="110"/>
      <c r="I55" s="110"/>
      <c r="J55" s="110"/>
      <c r="K55" s="110"/>
      <c r="L55" s="110"/>
      <c r="M55" s="110"/>
      <c r="N55" s="111"/>
    </row>
    <row r="56" spans="1:15" ht="15" customHeight="1" x14ac:dyDescent="0.25">
      <c r="A56" s="74"/>
      <c r="B56" s="116"/>
      <c r="C56" s="115"/>
      <c r="D56" s="110"/>
      <c r="E56" s="110"/>
      <c r="F56" s="110"/>
      <c r="G56" s="110"/>
      <c r="H56" s="110"/>
      <c r="I56" s="110"/>
      <c r="J56" s="110"/>
      <c r="K56" s="110"/>
      <c r="L56" s="110"/>
      <c r="M56" s="110"/>
      <c r="N56" s="111"/>
    </row>
    <row r="57" spans="1:15" ht="22.5" customHeight="1" x14ac:dyDescent="0.25">
      <c r="A57" s="73"/>
      <c r="B57" s="43" t="s">
        <v>30</v>
      </c>
      <c r="C57" s="43"/>
      <c r="D57" s="43"/>
      <c r="E57" s="43"/>
      <c r="F57" s="43"/>
      <c r="G57" s="43"/>
      <c r="H57" s="43"/>
      <c r="I57" s="43"/>
      <c r="J57" s="43"/>
      <c r="K57" s="43"/>
      <c r="L57" s="43"/>
      <c r="M57" s="43"/>
      <c r="N57" s="61"/>
    </row>
    <row r="58" spans="1:15" ht="27" customHeight="1" x14ac:dyDescent="0.25">
      <c r="A58" s="73"/>
      <c r="B58" s="245" t="s">
        <v>349</v>
      </c>
      <c r="C58" s="245"/>
      <c r="D58" s="245"/>
      <c r="E58" s="245"/>
      <c r="F58" s="245"/>
      <c r="G58" s="245"/>
      <c r="H58" s="245"/>
      <c r="I58" s="245"/>
      <c r="J58" s="245"/>
      <c r="K58" s="245"/>
      <c r="L58" s="245"/>
      <c r="M58" s="245"/>
    </row>
    <row r="59" spans="1:15" ht="15" customHeight="1" x14ac:dyDescent="0.25">
      <c r="A59" s="74"/>
      <c r="B59" s="246"/>
      <c r="C59" s="246"/>
      <c r="D59" s="246"/>
      <c r="E59" s="246"/>
      <c r="F59" s="246"/>
      <c r="G59" s="246"/>
      <c r="H59" s="246"/>
      <c r="I59" s="246"/>
      <c r="J59" s="246"/>
      <c r="K59" s="246"/>
      <c r="L59" s="246"/>
      <c r="M59" s="246"/>
      <c r="N59" s="109"/>
      <c r="O59" s="109"/>
    </row>
    <row r="60" spans="1:15" ht="15" customHeight="1" x14ac:dyDescent="0.25">
      <c r="A60" s="74"/>
      <c r="B60" s="246"/>
      <c r="C60" s="246"/>
      <c r="D60" s="246"/>
      <c r="E60" s="246"/>
      <c r="F60" s="246"/>
      <c r="G60" s="246"/>
      <c r="H60" s="246"/>
      <c r="I60" s="246"/>
      <c r="J60" s="246"/>
      <c r="K60" s="246"/>
      <c r="L60" s="246"/>
      <c r="M60" s="246"/>
      <c r="N60" s="109"/>
      <c r="O60" s="109"/>
    </row>
    <row r="61" spans="1:15" ht="15" customHeight="1" x14ac:dyDescent="0.25">
      <c r="A61" s="74"/>
      <c r="B61" s="246"/>
      <c r="C61" s="246"/>
      <c r="D61" s="246"/>
      <c r="E61" s="246"/>
      <c r="F61" s="246"/>
      <c r="G61" s="246"/>
      <c r="H61" s="246"/>
      <c r="I61" s="246"/>
      <c r="J61" s="246"/>
      <c r="K61" s="246"/>
      <c r="L61" s="246"/>
      <c r="M61" s="246"/>
      <c r="N61" s="109"/>
      <c r="O61" s="109"/>
    </row>
    <row r="62" spans="1:15" ht="15" customHeight="1" x14ac:dyDescent="0.25">
      <c r="A62" s="74"/>
      <c r="B62" s="246"/>
      <c r="C62" s="246"/>
      <c r="D62" s="246"/>
      <c r="E62" s="246"/>
      <c r="F62" s="246"/>
      <c r="G62" s="246"/>
      <c r="H62" s="246"/>
      <c r="I62" s="246"/>
      <c r="J62" s="246"/>
      <c r="K62" s="246"/>
      <c r="L62" s="246"/>
      <c r="M62" s="246"/>
      <c r="N62" s="109"/>
      <c r="O62" s="109"/>
    </row>
    <row r="63" spans="1:15" ht="96" customHeight="1" x14ac:dyDescent="0.25">
      <c r="A63" s="74"/>
      <c r="B63" s="246"/>
      <c r="C63" s="246"/>
      <c r="D63" s="246"/>
      <c r="E63" s="246"/>
      <c r="F63" s="246"/>
      <c r="G63" s="246"/>
      <c r="H63" s="246"/>
      <c r="I63" s="246"/>
      <c r="J63" s="246"/>
      <c r="K63" s="246"/>
      <c r="L63" s="246"/>
      <c r="M63" s="246"/>
      <c r="N63" s="109"/>
      <c r="O63" s="109"/>
    </row>
    <row r="64" spans="1:15" ht="15" customHeight="1" x14ac:dyDescent="0.25">
      <c r="A64" s="74"/>
      <c r="B64" s="247"/>
      <c r="C64" s="247"/>
      <c r="D64" s="247"/>
      <c r="E64" s="247"/>
      <c r="F64" s="247"/>
      <c r="G64" s="247"/>
      <c r="H64" s="247"/>
      <c r="I64" s="247"/>
      <c r="J64" s="247"/>
      <c r="K64" s="247"/>
      <c r="L64" s="247"/>
      <c r="M64" s="247"/>
      <c r="N64" s="109"/>
      <c r="O64" s="109"/>
    </row>
    <row r="65" spans="1:15" s="85" customFormat="1" ht="13.25" customHeight="1" x14ac:dyDescent="0.5">
      <c r="A65" s="117"/>
      <c r="B65" s="118" t="s">
        <v>31</v>
      </c>
      <c r="C65" s="119"/>
      <c r="D65" s="119"/>
      <c r="E65" s="119"/>
      <c r="F65" s="119"/>
      <c r="G65" s="118" t="s">
        <v>64</v>
      </c>
      <c r="H65" s="119"/>
      <c r="I65" s="119"/>
      <c r="J65" s="119"/>
      <c r="K65" s="119"/>
      <c r="L65" s="119"/>
      <c r="N65" s="86"/>
      <c r="O65" s="86"/>
    </row>
    <row r="66" spans="1:15" ht="13.25" customHeight="1" x14ac:dyDescent="0.25">
      <c r="A66" s="74"/>
      <c r="B66" s="248"/>
      <c r="C66" s="248"/>
      <c r="D66" s="120" t="s">
        <v>32</v>
      </c>
      <c r="E66" s="121"/>
      <c r="F66" s="121"/>
      <c r="G66" s="248"/>
      <c r="H66" s="248"/>
      <c r="I66" s="120" t="s">
        <v>32</v>
      </c>
      <c r="J66" s="122"/>
      <c r="K66" s="122"/>
      <c r="L66" s="122"/>
    </row>
    <row r="67" spans="1:15" ht="13.25" customHeight="1" x14ac:dyDescent="0.25">
      <c r="A67" s="74"/>
    </row>
    <row r="68" spans="1:15" s="85" customFormat="1" ht="13.25" customHeight="1" x14ac:dyDescent="0.5">
      <c r="A68" s="117"/>
      <c r="B68" s="118" t="s">
        <v>33</v>
      </c>
      <c r="C68" s="119"/>
      <c r="D68" s="119"/>
      <c r="E68" s="119"/>
      <c r="F68" s="119"/>
      <c r="G68" s="118" t="s">
        <v>34</v>
      </c>
      <c r="H68" s="119"/>
      <c r="I68" s="119"/>
      <c r="J68" s="119"/>
      <c r="K68" s="119"/>
      <c r="L68" s="119"/>
      <c r="N68" s="86"/>
      <c r="O68" s="86"/>
    </row>
    <row r="69" spans="1:15" ht="13.25" customHeight="1" x14ac:dyDescent="0.25">
      <c r="A69" s="74"/>
      <c r="B69" s="249"/>
      <c r="C69" s="249"/>
      <c r="D69" s="115"/>
      <c r="E69" s="122"/>
      <c r="F69" s="122"/>
      <c r="G69" s="249"/>
      <c r="H69" s="249"/>
      <c r="I69" s="115"/>
      <c r="J69" s="122"/>
      <c r="K69" s="122"/>
      <c r="L69" s="122"/>
    </row>
    <row r="70" spans="1:15" ht="13.25" customHeight="1" x14ac:dyDescent="0.25">
      <c r="A70" s="74"/>
    </row>
    <row r="71" spans="1:15" ht="22.5" customHeight="1" x14ac:dyDescent="0.25">
      <c r="A71" s="73"/>
      <c r="B71" s="83" t="s">
        <v>357</v>
      </c>
      <c r="C71" s="123"/>
      <c r="D71" s="123"/>
    </row>
    <row r="72" spans="1:15" s="85" customFormat="1" ht="30" customHeight="1" x14ac:dyDescent="0.5">
      <c r="A72" s="117"/>
      <c r="B72" s="250" t="s">
        <v>63</v>
      </c>
      <c r="C72" s="250"/>
      <c r="D72" s="250"/>
      <c r="E72" s="250"/>
      <c r="F72" s="250"/>
      <c r="G72" s="250"/>
      <c r="H72" s="250"/>
      <c r="I72" s="250"/>
      <c r="J72" s="250"/>
      <c r="K72" s="250"/>
      <c r="L72" s="250"/>
      <c r="M72" s="250"/>
      <c r="N72" s="86"/>
      <c r="O72" s="86"/>
    </row>
    <row r="73" spans="1:15" ht="13.25" customHeight="1" x14ac:dyDescent="0.25">
      <c r="A73" s="74"/>
      <c r="B73" s="246"/>
      <c r="C73" s="246"/>
      <c r="D73" s="246"/>
      <c r="E73" s="246"/>
      <c r="F73" s="246"/>
      <c r="G73" s="246"/>
      <c r="H73" s="246"/>
      <c r="I73" s="246"/>
      <c r="J73" s="246"/>
      <c r="K73" s="246"/>
      <c r="L73" s="246"/>
      <c r="M73" s="246"/>
    </row>
    <row r="74" spans="1:15" ht="13.25" customHeight="1" x14ac:dyDescent="0.25">
      <c r="A74" s="74"/>
      <c r="B74" s="246"/>
      <c r="C74" s="246"/>
      <c r="D74" s="246"/>
      <c r="E74" s="246"/>
      <c r="F74" s="246"/>
      <c r="G74" s="246"/>
      <c r="H74" s="246"/>
      <c r="I74" s="246"/>
      <c r="J74" s="246"/>
      <c r="K74" s="246"/>
      <c r="L74" s="246"/>
      <c r="M74" s="246"/>
    </row>
    <row r="75" spans="1:15" ht="13.25" customHeight="1" x14ac:dyDescent="0.25">
      <c r="A75" s="74"/>
      <c r="B75" s="246"/>
      <c r="C75" s="246"/>
      <c r="D75" s="246"/>
      <c r="E75" s="246"/>
      <c r="F75" s="246"/>
      <c r="G75" s="246"/>
      <c r="H75" s="246"/>
      <c r="I75" s="246"/>
      <c r="J75" s="246"/>
      <c r="K75" s="246"/>
      <c r="L75" s="246"/>
      <c r="M75" s="246"/>
    </row>
    <row r="76" spans="1:15" ht="13.25" customHeight="1" x14ac:dyDescent="0.25">
      <c r="A76" s="74"/>
      <c r="B76" s="246"/>
      <c r="C76" s="246"/>
      <c r="D76" s="246"/>
      <c r="E76" s="246"/>
      <c r="F76" s="246"/>
      <c r="G76" s="246"/>
      <c r="H76" s="246"/>
      <c r="I76" s="246"/>
      <c r="J76" s="246"/>
      <c r="K76" s="246"/>
      <c r="L76" s="246"/>
      <c r="M76" s="246"/>
    </row>
    <row r="77" spans="1:15" ht="13.25" customHeight="1" x14ac:dyDescent="0.25">
      <c r="A77" s="74"/>
      <c r="B77" s="246"/>
      <c r="C77" s="246"/>
      <c r="D77" s="246"/>
      <c r="E77" s="246"/>
      <c r="F77" s="246"/>
      <c r="G77" s="246"/>
      <c r="H77" s="246"/>
      <c r="I77" s="246"/>
      <c r="J77" s="246"/>
      <c r="K77" s="246"/>
      <c r="L77" s="246"/>
      <c r="M77" s="246"/>
    </row>
    <row r="78" spans="1:15" ht="13.25" customHeight="1" x14ac:dyDescent="0.25">
      <c r="A78" s="74"/>
    </row>
    <row r="79" spans="1:15" ht="22.5" customHeight="1" x14ac:dyDescent="0.25">
      <c r="A79" s="73"/>
      <c r="B79" s="43" t="s">
        <v>35</v>
      </c>
      <c r="C79" s="43"/>
      <c r="D79" s="43"/>
      <c r="E79" s="43"/>
      <c r="F79" s="43"/>
      <c r="G79" s="43"/>
      <c r="H79" s="43"/>
      <c r="I79" s="43"/>
      <c r="J79" s="43"/>
      <c r="K79" s="43"/>
      <c r="L79" s="43"/>
      <c r="M79" s="43"/>
      <c r="N79" s="61"/>
    </row>
    <row r="80" spans="1:15" s="85" customFormat="1" ht="22.5" customHeight="1" x14ac:dyDescent="0.3">
      <c r="B80" s="78" t="s">
        <v>358</v>
      </c>
      <c r="N80" s="86"/>
      <c r="O80" s="86"/>
    </row>
    <row r="81" spans="1:15" s="94" customFormat="1" ht="15" customHeight="1" x14ac:dyDescent="0.25">
      <c r="B81" s="160"/>
      <c r="C81" s="95" t="str">
        <f>IF(B81="No","Please contact BC Hydro I&amp;D Engineering or Alliance regarding guidelines","")</f>
        <v/>
      </c>
      <c r="D81" s="248"/>
      <c r="E81" s="248"/>
      <c r="F81" s="120" t="s">
        <v>378</v>
      </c>
      <c r="G81" s="96"/>
      <c r="H81" s="96"/>
      <c r="I81" s="96"/>
      <c r="J81" s="96"/>
      <c r="K81" s="96"/>
      <c r="L81" s="96"/>
      <c r="M81" s="96"/>
      <c r="N81" s="97"/>
      <c r="O81" s="72"/>
    </row>
    <row r="82" spans="1:15" ht="15" customHeight="1" x14ac:dyDescent="0.25">
      <c r="A82" s="74"/>
    </row>
    <row r="83" spans="1:15" ht="15" customHeight="1" x14ac:dyDescent="0.3">
      <c r="A83" s="74"/>
      <c r="B83" s="78" t="s">
        <v>376</v>
      </c>
      <c r="O83" s="130" t="str">
        <f>IF(SUM(N86:N102)&gt;0,IF(M121="Y","- Completed SH-ESP Workbook (Rebate tabs)
- Completed 'Electrical Load Analysis' tab in SH-ESP Workbook
","- Completed SH-ESP Workbook (Rebate tabs)
"),"")</f>
        <v/>
      </c>
    </row>
    <row r="84" spans="1:15" s="85" customFormat="1" ht="42.9" customHeight="1" x14ac:dyDescent="0.25">
      <c r="B84" s="189" t="s">
        <v>405</v>
      </c>
      <c r="C84" s="189"/>
      <c r="D84" s="189"/>
      <c r="E84" s="189"/>
      <c r="F84" s="189"/>
      <c r="G84" s="189"/>
      <c r="H84" s="189"/>
      <c r="I84" s="189"/>
      <c r="J84" s="189"/>
      <c r="K84" s="189"/>
      <c r="L84" s="124"/>
      <c r="M84" s="124"/>
      <c r="N84" s="86"/>
    </row>
    <row r="85" spans="1:15" s="85" customFormat="1" ht="20" customHeight="1" x14ac:dyDescent="0.3">
      <c r="B85" s="125" t="s">
        <v>197</v>
      </c>
      <c r="C85" s="125"/>
      <c r="D85" s="125"/>
      <c r="E85" s="125"/>
      <c r="F85" s="125"/>
      <c r="G85" s="125"/>
      <c r="H85" s="125"/>
      <c r="I85" s="125"/>
      <c r="J85" s="125"/>
      <c r="K85" s="125"/>
      <c r="L85" s="125"/>
      <c r="M85" s="126" t="s">
        <v>370</v>
      </c>
      <c r="N85" s="86"/>
      <c r="O85" s="86"/>
    </row>
    <row r="86" spans="1:15" s="85" customFormat="1" ht="20" customHeight="1" x14ac:dyDescent="0.25">
      <c r="B86" s="251" t="s">
        <v>379</v>
      </c>
      <c r="C86" s="251"/>
      <c r="D86" s="251"/>
      <c r="E86" s="251"/>
      <c r="F86" s="251"/>
      <c r="G86" s="251"/>
      <c r="H86" s="251"/>
      <c r="I86" s="251"/>
      <c r="J86" s="251"/>
      <c r="K86" s="251"/>
      <c r="L86" s="127"/>
      <c r="M86" s="161"/>
      <c r="N86" s="86">
        <f>IF(M86="Y",1,0)</f>
        <v>0</v>
      </c>
      <c r="O86" s="86"/>
    </row>
    <row r="87" spans="1:15" s="85" customFormat="1" ht="20" customHeight="1" x14ac:dyDescent="0.25">
      <c r="B87" s="215" t="s">
        <v>383</v>
      </c>
      <c r="C87" s="215"/>
      <c r="D87" s="215"/>
      <c r="E87" s="215"/>
      <c r="F87" s="215"/>
      <c r="G87" s="215"/>
      <c r="H87" s="215"/>
      <c r="I87" s="215"/>
      <c r="J87" s="215"/>
      <c r="K87" s="215"/>
      <c r="L87" s="127"/>
      <c r="M87" s="161"/>
      <c r="N87" s="86">
        <f>IF(M87="Y",1,0)</f>
        <v>0</v>
      </c>
      <c r="O87" s="86"/>
    </row>
    <row r="88" spans="1:15" s="85" customFormat="1" ht="20" customHeight="1" x14ac:dyDescent="0.3">
      <c r="B88" s="214" t="s">
        <v>154</v>
      </c>
      <c r="C88" s="214"/>
      <c r="D88" s="214"/>
      <c r="E88" s="214"/>
      <c r="F88" s="214"/>
      <c r="G88" s="214"/>
      <c r="H88" s="214"/>
      <c r="I88" s="214"/>
      <c r="J88" s="214"/>
      <c r="K88" s="214"/>
      <c r="L88" s="128"/>
      <c r="M88" s="129"/>
      <c r="N88" s="86"/>
      <c r="O88" s="86"/>
    </row>
    <row r="89" spans="1:15" s="85" customFormat="1" ht="20" customHeight="1" x14ac:dyDescent="0.25">
      <c r="B89" s="215" t="s">
        <v>384</v>
      </c>
      <c r="C89" s="215"/>
      <c r="D89" s="215"/>
      <c r="E89" s="215"/>
      <c r="F89" s="215"/>
      <c r="G89" s="215"/>
      <c r="H89" s="215"/>
      <c r="I89" s="215"/>
      <c r="J89" s="215"/>
      <c r="K89" s="215"/>
      <c r="L89" s="127"/>
      <c r="M89" s="161"/>
      <c r="N89" s="86">
        <f>IF(M89="Y",1,0)</f>
        <v>0</v>
      </c>
      <c r="O89" s="86"/>
    </row>
    <row r="90" spans="1:15" s="85" customFormat="1" ht="20" customHeight="1" x14ac:dyDescent="0.25">
      <c r="B90" s="215" t="s">
        <v>385</v>
      </c>
      <c r="C90" s="215"/>
      <c r="D90" s="215"/>
      <c r="E90" s="215"/>
      <c r="F90" s="215"/>
      <c r="G90" s="215"/>
      <c r="H90" s="215"/>
      <c r="I90" s="215"/>
      <c r="J90" s="215"/>
      <c r="K90" s="215"/>
      <c r="L90" s="127"/>
      <c r="M90" s="161"/>
      <c r="N90" s="86">
        <f t="shared" ref="N90:N102" si="0">IF(M90="Y",1,0)</f>
        <v>0</v>
      </c>
      <c r="O90" s="86"/>
    </row>
    <row r="91" spans="1:15" s="85" customFormat="1" ht="20" customHeight="1" x14ac:dyDescent="0.25">
      <c r="B91" s="215" t="s">
        <v>386</v>
      </c>
      <c r="C91" s="215"/>
      <c r="D91" s="215"/>
      <c r="E91" s="215"/>
      <c r="F91" s="215"/>
      <c r="G91" s="215"/>
      <c r="H91" s="215"/>
      <c r="I91" s="215"/>
      <c r="J91" s="215"/>
      <c r="K91" s="215"/>
      <c r="L91" s="127"/>
      <c r="M91" s="161"/>
      <c r="N91" s="86">
        <f t="shared" si="0"/>
        <v>0</v>
      </c>
      <c r="O91" s="86"/>
    </row>
    <row r="92" spans="1:15" s="85" customFormat="1" ht="20" customHeight="1" x14ac:dyDescent="0.25">
      <c r="B92" s="215" t="s">
        <v>380</v>
      </c>
      <c r="C92" s="215"/>
      <c r="D92" s="215"/>
      <c r="E92" s="215"/>
      <c r="F92" s="215"/>
      <c r="G92" s="215"/>
      <c r="H92" s="215"/>
      <c r="I92" s="215"/>
      <c r="J92" s="215"/>
      <c r="K92" s="215"/>
      <c r="L92" s="127"/>
      <c r="M92" s="161"/>
      <c r="N92" s="86">
        <f t="shared" si="0"/>
        <v>0</v>
      </c>
      <c r="O92" s="86"/>
    </row>
    <row r="93" spans="1:15" s="85" customFormat="1" ht="20" customHeight="1" x14ac:dyDescent="0.25">
      <c r="B93" s="215" t="s">
        <v>364</v>
      </c>
      <c r="C93" s="215"/>
      <c r="D93" s="215"/>
      <c r="E93" s="215"/>
      <c r="F93" s="215"/>
      <c r="G93" s="215"/>
      <c r="H93" s="215"/>
      <c r="I93" s="215"/>
      <c r="J93" s="215"/>
      <c r="K93" s="215"/>
      <c r="L93" s="127"/>
      <c r="M93" s="161"/>
      <c r="N93" s="86"/>
      <c r="O93" s="86"/>
    </row>
    <row r="94" spans="1:15" s="85" customFormat="1" ht="20" customHeight="1" x14ac:dyDescent="0.3">
      <c r="B94" s="215" t="s">
        <v>381</v>
      </c>
      <c r="C94" s="215"/>
      <c r="D94" s="215"/>
      <c r="E94" s="215"/>
      <c r="F94" s="215"/>
      <c r="G94" s="215"/>
      <c r="H94" s="215"/>
      <c r="I94" s="215"/>
      <c r="J94" s="215"/>
      <c r="K94" s="215"/>
      <c r="L94" s="127"/>
      <c r="M94" s="161"/>
      <c r="N94" s="86">
        <f t="shared" si="0"/>
        <v>0</v>
      </c>
      <c r="O94" s="86"/>
    </row>
    <row r="95" spans="1:15" s="85" customFormat="1" ht="20" customHeight="1" x14ac:dyDescent="0.3">
      <c r="B95" s="214" t="s">
        <v>351</v>
      </c>
      <c r="C95" s="214"/>
      <c r="D95" s="214"/>
      <c r="E95" s="214"/>
      <c r="F95" s="214"/>
      <c r="G95" s="214"/>
      <c r="H95" s="214"/>
      <c r="I95" s="214"/>
      <c r="J95" s="214"/>
      <c r="K95" s="214"/>
      <c r="L95" s="128"/>
      <c r="M95" s="129"/>
      <c r="N95" s="86"/>
      <c r="O95" s="86"/>
    </row>
    <row r="96" spans="1:15" s="85" customFormat="1" ht="20" customHeight="1" x14ac:dyDescent="0.25">
      <c r="B96" s="215" t="s">
        <v>354</v>
      </c>
      <c r="C96" s="215"/>
      <c r="D96" s="215"/>
      <c r="E96" s="215"/>
      <c r="F96" s="215"/>
      <c r="G96" s="215"/>
      <c r="H96" s="215"/>
      <c r="I96" s="215"/>
      <c r="J96" s="215"/>
      <c r="K96" s="215"/>
      <c r="L96" s="127"/>
      <c r="M96" s="161"/>
      <c r="N96" s="86">
        <f t="shared" si="0"/>
        <v>0</v>
      </c>
      <c r="O96" s="86"/>
    </row>
    <row r="97" spans="2:15" s="85" customFormat="1" ht="20" customHeight="1" x14ac:dyDescent="0.3">
      <c r="B97" s="214" t="s">
        <v>352</v>
      </c>
      <c r="C97" s="214"/>
      <c r="D97" s="214"/>
      <c r="E97" s="214"/>
      <c r="F97" s="214"/>
      <c r="G97" s="214"/>
      <c r="H97" s="214"/>
      <c r="I97" s="214"/>
      <c r="J97" s="214"/>
      <c r="K97" s="214"/>
      <c r="L97" s="128"/>
      <c r="M97" s="129"/>
      <c r="N97" s="86"/>
      <c r="O97" s="86"/>
    </row>
    <row r="98" spans="2:15" s="85" customFormat="1" ht="20" customHeight="1" x14ac:dyDescent="0.25">
      <c r="B98" s="215" t="s">
        <v>365</v>
      </c>
      <c r="C98" s="215"/>
      <c r="D98" s="215"/>
      <c r="E98" s="215"/>
      <c r="F98" s="215"/>
      <c r="G98" s="215"/>
      <c r="H98" s="215"/>
      <c r="I98" s="215"/>
      <c r="J98" s="215"/>
      <c r="K98" s="215"/>
      <c r="L98" s="127"/>
      <c r="M98" s="161"/>
      <c r="N98" s="86">
        <f t="shared" si="0"/>
        <v>0</v>
      </c>
      <c r="O98" s="86"/>
    </row>
    <row r="99" spans="2:15" s="85" customFormat="1" ht="20" customHeight="1" x14ac:dyDescent="0.25">
      <c r="B99" s="215" t="s">
        <v>366</v>
      </c>
      <c r="C99" s="215"/>
      <c r="D99" s="215"/>
      <c r="E99" s="215"/>
      <c r="F99" s="215"/>
      <c r="G99" s="215"/>
      <c r="H99" s="215"/>
      <c r="I99" s="215"/>
      <c r="J99" s="215"/>
      <c r="K99" s="215"/>
      <c r="L99" s="127"/>
      <c r="M99" s="161"/>
      <c r="N99" s="86">
        <f t="shared" si="0"/>
        <v>0</v>
      </c>
      <c r="O99" s="86"/>
    </row>
    <row r="100" spans="2:15" s="85" customFormat="1" ht="20" customHeight="1" x14ac:dyDescent="0.3">
      <c r="B100" s="214" t="s">
        <v>248</v>
      </c>
      <c r="C100" s="214"/>
      <c r="D100" s="214"/>
      <c r="E100" s="214"/>
      <c r="F100" s="214"/>
      <c r="G100" s="214"/>
      <c r="H100" s="214"/>
      <c r="I100" s="214"/>
      <c r="J100" s="214"/>
      <c r="K100" s="214"/>
      <c r="L100" s="128"/>
      <c r="M100" s="129"/>
      <c r="N100" s="86"/>
      <c r="O100" s="86"/>
    </row>
    <row r="101" spans="2:15" s="85" customFormat="1" ht="20" customHeight="1" x14ac:dyDescent="0.25">
      <c r="B101" s="215" t="s">
        <v>362</v>
      </c>
      <c r="C101" s="215"/>
      <c r="D101" s="215"/>
      <c r="E101" s="215"/>
      <c r="F101" s="215"/>
      <c r="G101" s="215"/>
      <c r="H101" s="215"/>
      <c r="I101" s="215"/>
      <c r="J101" s="215"/>
      <c r="K101" s="215"/>
      <c r="L101" s="127"/>
      <c r="M101" s="161"/>
      <c r="N101" s="86">
        <f t="shared" si="0"/>
        <v>0</v>
      </c>
      <c r="O101" s="86"/>
    </row>
    <row r="102" spans="2:15" s="85" customFormat="1" ht="20" customHeight="1" x14ac:dyDescent="0.25">
      <c r="B102" s="215" t="s">
        <v>363</v>
      </c>
      <c r="C102" s="215"/>
      <c r="D102" s="215"/>
      <c r="E102" s="215"/>
      <c r="F102" s="215"/>
      <c r="G102" s="215"/>
      <c r="H102" s="215"/>
      <c r="I102" s="215"/>
      <c r="J102" s="215"/>
      <c r="K102" s="215"/>
      <c r="L102" s="127"/>
      <c r="M102" s="161"/>
      <c r="N102" s="86">
        <f t="shared" si="0"/>
        <v>0</v>
      </c>
    </row>
    <row r="103" spans="2:15" s="85" customFormat="1" ht="16.5" customHeight="1" x14ac:dyDescent="0.25">
      <c r="B103" s="127" t="s">
        <v>382</v>
      </c>
      <c r="C103" s="127"/>
      <c r="D103" s="127"/>
      <c r="E103" s="127"/>
      <c r="F103" s="127"/>
      <c r="G103" s="127"/>
      <c r="H103" s="127"/>
      <c r="I103" s="127"/>
      <c r="J103" s="127"/>
      <c r="K103" s="127"/>
      <c r="L103" s="127"/>
      <c r="M103" s="131"/>
      <c r="N103" s="86"/>
      <c r="O103" s="86"/>
    </row>
    <row r="104" spans="2:15" s="85" customFormat="1" ht="18.899999999999999" customHeight="1" x14ac:dyDescent="0.3">
      <c r="B104" s="132" t="s">
        <v>372</v>
      </c>
      <c r="C104" s="127"/>
      <c r="D104" s="127"/>
      <c r="E104" s="127"/>
      <c r="F104" s="127"/>
      <c r="G104" s="127"/>
      <c r="H104" s="127"/>
      <c r="I104" s="127"/>
      <c r="J104" s="127"/>
      <c r="K104" s="127"/>
      <c r="L104" s="127"/>
      <c r="M104" s="131"/>
      <c r="N104" s="86"/>
      <c r="O104" s="86"/>
    </row>
    <row r="105" spans="2:15" s="85" customFormat="1" ht="60" customHeight="1" x14ac:dyDescent="0.25">
      <c r="B105" s="191"/>
      <c r="C105" s="192"/>
      <c r="D105" s="192"/>
      <c r="E105" s="192"/>
      <c r="F105" s="192"/>
      <c r="G105" s="192"/>
      <c r="H105" s="192"/>
      <c r="I105" s="192"/>
      <c r="J105" s="192"/>
      <c r="K105" s="192"/>
      <c r="L105" s="192"/>
      <c r="M105" s="193"/>
      <c r="N105" s="86"/>
      <c r="O105" s="86"/>
    </row>
    <row r="106" spans="2:15" s="85" customFormat="1" ht="24" customHeight="1" x14ac:dyDescent="0.3">
      <c r="M106" s="126" t="s">
        <v>370</v>
      </c>
      <c r="N106" s="86"/>
      <c r="O106" s="86"/>
    </row>
    <row r="107" spans="2:15" s="133" customFormat="1" ht="15.9" customHeight="1" x14ac:dyDescent="0.25">
      <c r="B107" s="216" t="s">
        <v>369</v>
      </c>
      <c r="C107" s="216"/>
      <c r="D107" s="216"/>
      <c r="E107" s="216"/>
      <c r="F107" s="216"/>
      <c r="G107" s="216"/>
      <c r="H107" s="216"/>
      <c r="I107" s="216"/>
      <c r="J107" s="216"/>
      <c r="K107" s="216"/>
      <c r="M107" s="161"/>
      <c r="N107" s="134"/>
      <c r="O107" s="130" t="str">
        <f>IF(M107="Y",IF(M121="Y",IF(SUM(N86:N102)&lt;&gt;0,"- Completed SH-ESP Workbook (Custom tab)
- Engineering Calculations
","- Completed SH-ESP Workbook (Custom tab)
- Enigneering Calculations
- Completed 'Electrical Load Analysis' tab in SH-ESP Workbook (Custom tab)
"),"- Completed SH-ESP Workbook (Custom tab)
- Engineering Calculations
"),"")</f>
        <v/>
      </c>
    </row>
    <row r="108" spans="2:15" s="133" customFormat="1" ht="34.5" customHeight="1" x14ac:dyDescent="0.25">
      <c r="B108" s="189" t="s">
        <v>367</v>
      </c>
      <c r="C108" s="189"/>
      <c r="D108" s="189"/>
      <c r="E108" s="189"/>
      <c r="F108" s="189"/>
      <c r="G108" s="189"/>
      <c r="H108" s="189"/>
      <c r="I108" s="189"/>
      <c r="J108" s="189"/>
      <c r="K108" s="189"/>
      <c r="L108" s="124"/>
      <c r="M108" s="124"/>
      <c r="N108" s="134"/>
      <c r="O108" s="134"/>
    </row>
    <row r="109" spans="2:15" s="85" customFormat="1" ht="99.9" customHeight="1" x14ac:dyDescent="0.25">
      <c r="B109" s="216" t="s">
        <v>391</v>
      </c>
      <c r="C109" s="216"/>
      <c r="D109" s="216"/>
      <c r="E109" s="216"/>
      <c r="F109" s="216"/>
      <c r="G109" s="216"/>
      <c r="H109" s="216"/>
      <c r="I109" s="216"/>
      <c r="J109" s="216"/>
      <c r="K109" s="216"/>
      <c r="L109" s="216"/>
      <c r="M109" s="216"/>
      <c r="N109" s="86"/>
      <c r="O109" s="86"/>
    </row>
    <row r="110" spans="2:15" s="85" customFormat="1" ht="17.149999999999999" customHeight="1" x14ac:dyDescent="0.25">
      <c r="B110" s="216" t="s">
        <v>373</v>
      </c>
      <c r="C110" s="216"/>
      <c r="D110" s="216"/>
      <c r="E110" s="216"/>
      <c r="F110" s="216"/>
      <c r="G110" s="216"/>
      <c r="H110" s="216"/>
      <c r="I110" s="216"/>
      <c r="J110" s="216"/>
      <c r="K110" s="216"/>
      <c r="L110" s="135"/>
      <c r="M110" s="135"/>
      <c r="N110" s="86"/>
      <c r="O110" s="86"/>
    </row>
    <row r="111" spans="2:15" s="85" customFormat="1" ht="17.149999999999999" customHeight="1" x14ac:dyDescent="0.25">
      <c r="B111" s="309"/>
      <c r="C111" s="310"/>
      <c r="D111" s="310"/>
      <c r="E111" s="310"/>
      <c r="F111" s="310"/>
      <c r="G111" s="310"/>
      <c r="H111" s="310"/>
      <c r="I111" s="310"/>
      <c r="J111" s="310"/>
      <c r="K111" s="310"/>
      <c r="L111" s="310"/>
      <c r="M111" s="311"/>
      <c r="N111" s="86"/>
      <c r="O111" s="86"/>
    </row>
    <row r="112" spans="2:15" s="85" customFormat="1" ht="17.149999999999999" customHeight="1" x14ac:dyDescent="0.25">
      <c r="B112" s="312"/>
      <c r="C112" s="313"/>
      <c r="D112" s="313"/>
      <c r="E112" s="313"/>
      <c r="F112" s="313"/>
      <c r="G112" s="313"/>
      <c r="H112" s="313"/>
      <c r="I112" s="313"/>
      <c r="J112" s="313"/>
      <c r="K112" s="313"/>
      <c r="L112" s="313"/>
      <c r="M112" s="314"/>
      <c r="N112" s="86"/>
      <c r="O112" s="86"/>
    </row>
    <row r="113" spans="2:15" s="85" customFormat="1" ht="17.149999999999999" customHeight="1" x14ac:dyDescent="0.25">
      <c r="B113" s="312"/>
      <c r="C113" s="313"/>
      <c r="D113" s="313"/>
      <c r="E113" s="313"/>
      <c r="F113" s="313"/>
      <c r="G113" s="313"/>
      <c r="H113" s="313"/>
      <c r="I113" s="313"/>
      <c r="J113" s="313"/>
      <c r="K113" s="313"/>
      <c r="L113" s="313"/>
      <c r="M113" s="314"/>
      <c r="N113" s="86"/>
      <c r="O113" s="86"/>
    </row>
    <row r="114" spans="2:15" s="85" customFormat="1" ht="17.149999999999999" customHeight="1" x14ac:dyDescent="0.25">
      <c r="B114" s="312"/>
      <c r="C114" s="313"/>
      <c r="D114" s="313"/>
      <c r="E114" s="313"/>
      <c r="F114" s="313"/>
      <c r="G114" s="313"/>
      <c r="H114" s="313"/>
      <c r="I114" s="313"/>
      <c r="J114" s="313"/>
      <c r="K114" s="313"/>
      <c r="L114" s="313"/>
      <c r="M114" s="314"/>
      <c r="N114" s="86"/>
      <c r="O114" s="86"/>
    </row>
    <row r="115" spans="2:15" s="85" customFormat="1" ht="17.149999999999999" customHeight="1" x14ac:dyDescent="0.25">
      <c r="B115" s="315"/>
      <c r="C115" s="316"/>
      <c r="D115" s="316"/>
      <c r="E115" s="316"/>
      <c r="F115" s="316"/>
      <c r="G115" s="316"/>
      <c r="H115" s="316"/>
      <c r="I115" s="316"/>
      <c r="J115" s="316"/>
      <c r="K115" s="316"/>
      <c r="L115" s="316"/>
      <c r="M115" s="317"/>
      <c r="N115" s="86"/>
      <c r="O115" s="86"/>
    </row>
    <row r="116" spans="2:15" s="85" customFormat="1" ht="4.5" customHeight="1" x14ac:dyDescent="0.25">
      <c r="B116" s="135"/>
      <c r="C116" s="135"/>
      <c r="D116" s="135"/>
      <c r="E116" s="135"/>
      <c r="F116" s="135"/>
      <c r="G116" s="135"/>
      <c r="H116" s="135"/>
      <c r="I116" s="135"/>
      <c r="J116" s="135"/>
      <c r="K116" s="135"/>
      <c r="L116" s="135"/>
      <c r="M116" s="135"/>
      <c r="N116" s="86"/>
      <c r="O116" s="86"/>
    </row>
    <row r="117" spans="2:15" s="85" customFormat="1" ht="15.9" customHeight="1" x14ac:dyDescent="0.3">
      <c r="B117" s="132" t="s">
        <v>372</v>
      </c>
      <c r="C117" s="127"/>
      <c r="D117" s="127"/>
      <c r="E117" s="127"/>
      <c r="F117" s="127"/>
      <c r="G117" s="127"/>
      <c r="H117" s="127"/>
      <c r="I117" s="127"/>
      <c r="J117" s="127"/>
      <c r="K117" s="127"/>
      <c r="L117" s="127"/>
      <c r="M117" s="131"/>
      <c r="N117" s="86"/>
      <c r="O117" s="86"/>
    </row>
    <row r="118" spans="2:15" s="85" customFormat="1" ht="60" customHeight="1" x14ac:dyDescent="0.25">
      <c r="B118" s="191"/>
      <c r="C118" s="192"/>
      <c r="D118" s="192"/>
      <c r="E118" s="192"/>
      <c r="F118" s="192"/>
      <c r="G118" s="192"/>
      <c r="H118" s="192"/>
      <c r="I118" s="192"/>
      <c r="J118" s="192"/>
      <c r="K118" s="192"/>
      <c r="L118" s="192"/>
      <c r="M118" s="193"/>
      <c r="N118" s="86"/>
      <c r="O118" s="86"/>
    </row>
    <row r="119" spans="2:15" s="85" customFormat="1" ht="6.65" customHeight="1" x14ac:dyDescent="0.25">
      <c r="B119" s="136"/>
      <c r="C119" s="136"/>
      <c r="D119" s="136"/>
      <c r="E119" s="136"/>
      <c r="F119" s="136"/>
      <c r="G119" s="136"/>
      <c r="H119" s="136"/>
      <c r="I119" s="136"/>
      <c r="J119" s="136"/>
      <c r="K119" s="136"/>
      <c r="L119" s="136"/>
      <c r="M119" s="136"/>
      <c r="N119" s="86"/>
      <c r="O119" s="86"/>
    </row>
    <row r="120" spans="2:15" s="85" customFormat="1" ht="14.4" hidden="1" customHeight="1" x14ac:dyDescent="0.3">
      <c r="M120" s="126" t="s">
        <v>370</v>
      </c>
      <c r="N120" s="86"/>
      <c r="O120" s="86"/>
    </row>
    <row r="121" spans="2:15" s="133" customFormat="1" ht="16.5" hidden="1" customHeight="1" x14ac:dyDescent="0.25">
      <c r="B121" s="216" t="s">
        <v>397</v>
      </c>
      <c r="C121" s="216"/>
      <c r="D121" s="216"/>
      <c r="E121" s="216"/>
      <c r="F121" s="216"/>
      <c r="G121" s="216"/>
      <c r="H121" s="216"/>
      <c r="I121" s="216"/>
      <c r="J121" s="216"/>
      <c r="K121" s="216"/>
      <c r="M121" s="161"/>
      <c r="N121" s="134"/>
      <c r="O121" s="130" t="str">
        <f>IF(M121="Y","- MURBRP Custom Workbook
- Engineering Calculations for Custom Measures
","")</f>
        <v/>
      </c>
    </row>
    <row r="122" spans="2:15" s="133" customFormat="1" ht="5.15" hidden="1" customHeight="1" x14ac:dyDescent="0.25">
      <c r="B122" s="168"/>
      <c r="C122" s="168"/>
      <c r="D122" s="168"/>
      <c r="E122" s="168"/>
      <c r="F122" s="168"/>
      <c r="G122" s="168"/>
      <c r="H122" s="168"/>
      <c r="I122" s="168"/>
      <c r="J122" s="168"/>
      <c r="K122" s="168"/>
      <c r="M122" s="171"/>
      <c r="N122" s="134"/>
      <c r="O122" s="130"/>
    </row>
    <row r="123" spans="2:15" s="85" customFormat="1" ht="13.5" customHeight="1" x14ac:dyDescent="0.3">
      <c r="M123" s="126" t="s">
        <v>370</v>
      </c>
      <c r="N123" s="86"/>
      <c r="O123" s="86"/>
    </row>
    <row r="124" spans="2:15" s="133" customFormat="1" ht="16.5" customHeight="1" x14ac:dyDescent="0.25">
      <c r="B124" s="216" t="s">
        <v>368</v>
      </c>
      <c r="C124" s="216"/>
      <c r="D124" s="216"/>
      <c r="E124" s="216"/>
      <c r="F124" s="216"/>
      <c r="G124" s="216"/>
      <c r="H124" s="216"/>
      <c r="I124" s="216"/>
      <c r="J124" s="216"/>
      <c r="K124" s="216"/>
      <c r="M124" s="161"/>
      <c r="N124" s="134"/>
      <c r="O124" s="130" t="str">
        <f>IF(M124="Y","- BC Hydro Lighting Calculator
","")</f>
        <v/>
      </c>
    </row>
    <row r="125" spans="2:15" s="133" customFormat="1" ht="28.5" customHeight="1" x14ac:dyDescent="0.25">
      <c r="B125" s="223" t="s">
        <v>392</v>
      </c>
      <c r="C125" s="223"/>
      <c r="D125" s="223"/>
      <c r="E125" s="223"/>
      <c r="F125" s="223"/>
      <c r="G125" s="223"/>
      <c r="H125" s="223"/>
      <c r="I125" s="223"/>
      <c r="J125" s="223"/>
      <c r="K125" s="223"/>
      <c r="L125" s="223"/>
      <c r="M125" s="170"/>
      <c r="N125" s="134"/>
      <c r="O125" s="130"/>
    </row>
    <row r="126" spans="2:15" s="133" customFormat="1" ht="12.9" customHeight="1" x14ac:dyDescent="0.25">
      <c r="B126" s="189" t="s">
        <v>371</v>
      </c>
      <c r="C126" s="189"/>
      <c r="D126" s="189"/>
      <c r="E126" s="189"/>
      <c r="F126" s="189"/>
      <c r="G126" s="189"/>
      <c r="H126" s="189"/>
      <c r="I126" s="189"/>
      <c r="J126" s="189"/>
      <c r="K126" s="189"/>
      <c r="L126" s="189"/>
      <c r="M126" s="189"/>
      <c r="N126" s="134"/>
      <c r="O126" s="134"/>
    </row>
    <row r="127" spans="2:15" s="85" customFormat="1" ht="18.899999999999999" customHeight="1" x14ac:dyDescent="0.3">
      <c r="B127" s="132" t="s">
        <v>372</v>
      </c>
      <c r="C127" s="127"/>
      <c r="D127" s="127"/>
      <c r="E127" s="127"/>
      <c r="F127" s="127"/>
      <c r="G127" s="127"/>
      <c r="H127" s="127"/>
      <c r="I127" s="127"/>
      <c r="J127" s="127"/>
      <c r="K127" s="127"/>
      <c r="L127" s="127"/>
      <c r="M127" s="131"/>
      <c r="N127" s="86"/>
      <c r="O127" s="86"/>
    </row>
    <row r="128" spans="2:15" s="85" customFormat="1" ht="60" customHeight="1" x14ac:dyDescent="0.25">
      <c r="B128" s="191"/>
      <c r="C128" s="192"/>
      <c r="D128" s="192"/>
      <c r="E128" s="192"/>
      <c r="F128" s="192"/>
      <c r="G128" s="192"/>
      <c r="H128" s="192"/>
      <c r="I128" s="192"/>
      <c r="J128" s="192"/>
      <c r="K128" s="192"/>
      <c r="L128" s="192"/>
      <c r="M128" s="193"/>
      <c r="N128" s="86"/>
      <c r="O128" s="86"/>
    </row>
    <row r="129" spans="1:15" s="85" customFormat="1" ht="12" customHeight="1" x14ac:dyDescent="0.25">
      <c r="B129" s="136"/>
      <c r="C129" s="136"/>
      <c r="D129" s="136"/>
      <c r="E129" s="136"/>
      <c r="F129" s="136"/>
      <c r="G129" s="136"/>
      <c r="H129" s="136"/>
      <c r="I129" s="136"/>
      <c r="J129" s="136"/>
      <c r="K129" s="136"/>
      <c r="L129" s="136"/>
      <c r="M129" s="136"/>
      <c r="N129" s="86"/>
      <c r="O129" s="86"/>
    </row>
    <row r="130" spans="1:15" ht="22.5" customHeight="1" x14ac:dyDescent="0.25">
      <c r="A130" s="73"/>
      <c r="B130" s="43" t="s">
        <v>36</v>
      </c>
      <c r="C130" s="43"/>
      <c r="D130" s="43"/>
      <c r="E130" s="43"/>
      <c r="F130" s="43"/>
      <c r="G130" s="43"/>
      <c r="H130" s="43"/>
      <c r="I130" s="43"/>
      <c r="J130" s="43"/>
      <c r="K130" s="43"/>
      <c r="L130" s="43"/>
      <c r="M130" s="43"/>
      <c r="N130" s="61"/>
    </row>
    <row r="131" spans="1:15" ht="42.65" customHeight="1" x14ac:dyDescent="0.25">
      <c r="A131" s="74"/>
      <c r="B131" s="224" t="s">
        <v>390</v>
      </c>
      <c r="C131" s="224"/>
      <c r="D131" s="224"/>
      <c r="E131" s="224"/>
      <c r="F131" s="224"/>
      <c r="G131" s="224"/>
      <c r="H131" s="224"/>
      <c r="I131" s="224"/>
      <c r="J131" s="224"/>
      <c r="K131" s="224"/>
      <c r="L131" s="224"/>
      <c r="M131" s="224"/>
      <c r="N131" s="137"/>
      <c r="O131" s="137"/>
    </row>
    <row r="132" spans="1:15" s="94" customFormat="1" ht="15" customHeight="1" x14ac:dyDescent="0.25">
      <c r="B132" s="225" t="s">
        <v>37</v>
      </c>
      <c r="C132" s="225"/>
      <c r="D132" s="225"/>
      <c r="E132" s="280" t="s">
        <v>38</v>
      </c>
      <c r="F132" s="280"/>
      <c r="G132" s="280"/>
      <c r="H132" s="280" t="s">
        <v>360</v>
      </c>
      <c r="I132" s="280"/>
      <c r="J132" s="280"/>
      <c r="K132" s="280"/>
      <c r="L132" s="280"/>
      <c r="M132" s="280"/>
      <c r="N132" s="72"/>
      <c r="O132" s="72"/>
    </row>
    <row r="133" spans="1:15" s="94" customFormat="1" ht="15" customHeight="1" x14ac:dyDescent="0.25">
      <c r="B133" s="207"/>
      <c r="C133" s="207"/>
      <c r="D133" s="207"/>
      <c r="E133" s="207"/>
      <c r="F133" s="207"/>
      <c r="G133" s="207"/>
      <c r="H133" s="207"/>
      <c r="I133" s="207"/>
      <c r="J133" s="207"/>
      <c r="K133" s="207"/>
      <c r="L133" s="207"/>
      <c r="M133" s="207"/>
      <c r="N133" s="72"/>
      <c r="O133" s="72"/>
    </row>
    <row r="134" spans="1:15" s="94" customFormat="1" ht="15" customHeight="1" x14ac:dyDescent="0.25">
      <c r="B134" s="229"/>
      <c r="C134" s="230"/>
      <c r="D134" s="231"/>
      <c r="E134" s="229"/>
      <c r="F134" s="230"/>
      <c r="G134" s="231"/>
      <c r="H134" s="207"/>
      <c r="I134" s="207"/>
      <c r="J134" s="207"/>
      <c r="K134" s="207"/>
      <c r="L134" s="207"/>
      <c r="M134" s="207"/>
      <c r="N134" s="72"/>
      <c r="O134" s="72"/>
    </row>
    <row r="135" spans="1:15" s="94" customFormat="1" ht="15" customHeight="1" x14ac:dyDescent="0.25">
      <c r="B135" s="229"/>
      <c r="C135" s="230"/>
      <c r="D135" s="231"/>
      <c r="E135" s="229"/>
      <c r="F135" s="230"/>
      <c r="G135" s="231"/>
      <c r="H135" s="207"/>
      <c r="I135" s="207"/>
      <c r="J135" s="207"/>
      <c r="K135" s="207"/>
      <c r="L135" s="207"/>
      <c r="M135" s="207"/>
      <c r="N135" s="72"/>
      <c r="O135" s="72"/>
    </row>
    <row r="136" spans="1:15" s="94" customFormat="1" ht="15" customHeight="1" x14ac:dyDescent="0.25">
      <c r="B136" s="229"/>
      <c r="C136" s="230"/>
      <c r="D136" s="231"/>
      <c r="E136" s="207"/>
      <c r="F136" s="207"/>
      <c r="G136" s="207"/>
      <c r="H136" s="207"/>
      <c r="I136" s="207"/>
      <c r="J136" s="207"/>
      <c r="K136" s="207"/>
      <c r="L136" s="207"/>
      <c r="M136" s="207"/>
      <c r="N136" s="72"/>
      <c r="O136" s="72"/>
    </row>
    <row r="137" spans="1:15" s="94" customFormat="1" ht="15" customHeight="1" x14ac:dyDescent="0.25">
      <c r="B137" s="207"/>
      <c r="C137" s="207"/>
      <c r="D137" s="207"/>
      <c r="E137" s="207"/>
      <c r="F137" s="207"/>
      <c r="G137" s="207"/>
      <c r="H137" s="207"/>
      <c r="I137" s="207"/>
      <c r="J137" s="207"/>
      <c r="K137" s="207"/>
      <c r="L137" s="207"/>
      <c r="M137" s="207"/>
      <c r="N137" s="72"/>
      <c r="O137" s="72"/>
    </row>
    <row r="138" spans="1:15" s="94" customFormat="1" ht="15" customHeight="1" x14ac:dyDescent="0.25">
      <c r="B138" s="207"/>
      <c r="C138" s="207"/>
      <c r="D138" s="207"/>
      <c r="E138" s="207"/>
      <c r="F138" s="207"/>
      <c r="G138" s="207"/>
      <c r="H138" s="207"/>
      <c r="I138" s="207"/>
      <c r="J138" s="207"/>
      <c r="K138" s="207"/>
      <c r="L138" s="207"/>
      <c r="M138" s="207"/>
      <c r="N138" s="72"/>
      <c r="O138" s="72"/>
    </row>
    <row r="139" spans="1:15" s="94" customFormat="1" ht="15" customHeight="1" x14ac:dyDescent="0.25">
      <c r="B139" s="207"/>
      <c r="C139" s="207"/>
      <c r="D139" s="207"/>
      <c r="E139" s="207"/>
      <c r="F139" s="207"/>
      <c r="G139" s="207"/>
      <c r="H139" s="207"/>
      <c r="I139" s="207"/>
      <c r="J139" s="207"/>
      <c r="K139" s="207"/>
      <c r="L139" s="207"/>
      <c r="M139" s="207"/>
      <c r="N139" s="72"/>
      <c r="O139" s="72"/>
    </row>
    <row r="140" spans="1:15" s="94" customFormat="1" ht="15" customHeight="1" x14ac:dyDescent="0.25">
      <c r="B140" s="207"/>
      <c r="C140" s="207"/>
      <c r="D140" s="207"/>
      <c r="E140" s="207"/>
      <c r="F140" s="207"/>
      <c r="G140" s="207"/>
      <c r="H140" s="207"/>
      <c r="I140" s="207"/>
      <c r="J140" s="207"/>
      <c r="K140" s="207"/>
      <c r="L140" s="207"/>
      <c r="M140" s="207"/>
      <c r="N140" s="72"/>
      <c r="O140" s="72"/>
    </row>
    <row r="141" spans="1:15" s="94" customFormat="1" ht="15" customHeight="1" x14ac:dyDescent="0.25">
      <c r="B141" s="207"/>
      <c r="C141" s="207"/>
      <c r="D141" s="207"/>
      <c r="E141" s="207"/>
      <c r="F141" s="207"/>
      <c r="G141" s="207"/>
      <c r="H141" s="207"/>
      <c r="I141" s="207"/>
      <c r="J141" s="207"/>
      <c r="K141" s="207"/>
      <c r="L141" s="207"/>
      <c r="M141" s="207"/>
      <c r="N141" s="72"/>
      <c r="O141" s="72"/>
    </row>
    <row r="142" spans="1:15" s="94" customFormat="1" ht="15" customHeight="1" x14ac:dyDescent="0.25">
      <c r="B142" s="207"/>
      <c r="C142" s="207"/>
      <c r="D142" s="207"/>
      <c r="E142" s="207"/>
      <c r="F142" s="207"/>
      <c r="G142" s="207"/>
      <c r="H142" s="207"/>
      <c r="I142" s="207"/>
      <c r="J142" s="207"/>
      <c r="K142" s="207"/>
      <c r="L142" s="207"/>
      <c r="M142" s="207"/>
      <c r="N142" s="72"/>
      <c r="O142" s="72"/>
    </row>
    <row r="143" spans="1:15" s="94" customFormat="1" ht="15" customHeight="1" x14ac:dyDescent="0.25">
      <c r="B143" s="138"/>
      <c r="C143" s="138"/>
      <c r="D143" s="138"/>
      <c r="E143" s="138"/>
      <c r="F143" s="138"/>
      <c r="G143" s="138"/>
      <c r="H143" s="138"/>
      <c r="I143" s="138"/>
      <c r="J143" s="138"/>
      <c r="K143" s="138"/>
      <c r="L143" s="138"/>
      <c r="M143" s="138"/>
      <c r="N143" s="72"/>
      <c r="O143" s="72"/>
    </row>
    <row r="144" spans="1:15" s="65" customFormat="1" ht="15" customHeight="1" x14ac:dyDescent="0.25">
      <c r="B144" s="294" t="s">
        <v>39</v>
      </c>
      <c r="C144" s="294"/>
      <c r="D144" s="294"/>
      <c r="E144" s="294"/>
      <c r="F144" s="294"/>
      <c r="G144" s="294"/>
      <c r="H144" s="294"/>
      <c r="I144" s="294"/>
      <c r="J144" s="294"/>
      <c r="K144" s="294"/>
      <c r="L144" s="294"/>
      <c r="M144" s="294"/>
      <c r="N144" s="66"/>
      <c r="O144" s="66"/>
    </row>
    <row r="145" spans="2:18" s="65" customFormat="1" ht="15" customHeight="1" x14ac:dyDescent="0.25">
      <c r="B145" s="139" t="s">
        <v>40</v>
      </c>
      <c r="C145" s="140"/>
      <c r="D145" s="140"/>
      <c r="E145" s="140"/>
      <c r="F145" s="140"/>
      <c r="G145" s="140"/>
      <c r="H145" s="140"/>
      <c r="I145" s="140"/>
      <c r="J145" s="140"/>
      <c r="K145" s="140"/>
      <c r="L145" s="140"/>
      <c r="M145" s="140"/>
      <c r="N145" s="66"/>
      <c r="O145" s="66"/>
    </row>
    <row r="146" spans="2:18" s="94" customFormat="1" ht="15" customHeight="1" x14ac:dyDescent="0.25">
      <c r="B146" s="139" t="s">
        <v>403</v>
      </c>
      <c r="C146" s="139"/>
      <c r="D146" s="139"/>
      <c r="E146" s="139"/>
      <c r="F146" s="139"/>
      <c r="G146" s="139"/>
      <c r="H146" s="139"/>
      <c r="I146" s="139"/>
      <c r="J146" s="139"/>
      <c r="K146" s="139"/>
      <c r="L146" s="139"/>
      <c r="M146" s="139"/>
      <c r="N146" s="141"/>
      <c r="O146" s="72"/>
    </row>
    <row r="147" spans="2:18" s="94" customFormat="1" ht="15" customHeight="1" x14ac:dyDescent="0.25">
      <c r="B147" s="280" t="s">
        <v>37</v>
      </c>
      <c r="C147" s="280"/>
      <c r="D147" s="280"/>
      <c r="E147" s="280" t="s">
        <v>41</v>
      </c>
      <c r="F147" s="280"/>
      <c r="G147" s="280" t="s">
        <v>42</v>
      </c>
      <c r="H147" s="280"/>
      <c r="I147" s="280" t="s">
        <v>43</v>
      </c>
      <c r="J147" s="280"/>
      <c r="K147" s="232" t="s">
        <v>44</v>
      </c>
      <c r="L147" s="233"/>
      <c r="M147" s="233"/>
      <c r="N147" s="234"/>
      <c r="O147" s="72"/>
    </row>
    <row r="148" spans="2:18" s="94" customFormat="1" ht="15" customHeight="1" x14ac:dyDescent="0.25">
      <c r="B148" s="280"/>
      <c r="C148" s="280"/>
      <c r="D148" s="280"/>
      <c r="E148" s="142" t="s">
        <v>45</v>
      </c>
      <c r="F148" s="142" t="s">
        <v>46</v>
      </c>
      <c r="G148" s="142" t="s">
        <v>45</v>
      </c>
      <c r="H148" s="142" t="s">
        <v>46</v>
      </c>
      <c r="I148" s="142" t="s">
        <v>45</v>
      </c>
      <c r="J148" s="142" t="s">
        <v>46</v>
      </c>
      <c r="K148" s="235"/>
      <c r="L148" s="236"/>
      <c r="M148" s="236"/>
      <c r="N148" s="237"/>
      <c r="O148" s="72"/>
    </row>
    <row r="149" spans="2:18" s="94" customFormat="1" ht="15" customHeight="1" x14ac:dyDescent="0.25">
      <c r="B149" s="226" t="str">
        <f>IF(B133="","",B133)</f>
        <v/>
      </c>
      <c r="C149" s="227"/>
      <c r="D149" s="228"/>
      <c r="E149" s="160"/>
      <c r="F149" s="160"/>
      <c r="G149" s="160"/>
      <c r="H149" s="160"/>
      <c r="I149" s="160"/>
      <c r="J149" s="160"/>
      <c r="K149" s="206" t="str">
        <f>IF(B149="","",E149*F149+G149*H149+I149*J149)</f>
        <v/>
      </c>
      <c r="L149" s="206"/>
      <c r="M149" s="206"/>
      <c r="N149" s="206"/>
      <c r="O149" s="72"/>
    </row>
    <row r="150" spans="2:18" s="94" customFormat="1" ht="15" customHeight="1" x14ac:dyDescent="0.25">
      <c r="B150" s="226" t="str">
        <f>IF(B134="","",B134)</f>
        <v/>
      </c>
      <c r="C150" s="227"/>
      <c r="D150" s="228"/>
      <c r="E150" s="160"/>
      <c r="F150" s="160"/>
      <c r="G150" s="160"/>
      <c r="H150" s="160"/>
      <c r="I150" s="160"/>
      <c r="J150" s="160"/>
      <c r="K150" s="206" t="str">
        <f>IF(B150="","",E150*F150+G150*H150+I150*J150)</f>
        <v/>
      </c>
      <c r="L150" s="206"/>
      <c r="M150" s="206"/>
      <c r="N150" s="206"/>
      <c r="O150" s="72"/>
    </row>
    <row r="151" spans="2:18" s="94" customFormat="1" ht="15" customHeight="1" x14ac:dyDescent="0.25">
      <c r="B151" s="226" t="str">
        <f>IF(B135="","",B135)</f>
        <v/>
      </c>
      <c r="C151" s="227"/>
      <c r="D151" s="228"/>
      <c r="E151" s="160"/>
      <c r="F151" s="160"/>
      <c r="G151" s="160"/>
      <c r="H151" s="160"/>
      <c r="I151" s="160"/>
      <c r="J151" s="160"/>
      <c r="K151" s="206" t="str">
        <f t="shared" ref="K151:K158" si="1">IF(B151="","",E151*F151+G151*H151+I151*J151)</f>
        <v/>
      </c>
      <c r="L151" s="206"/>
      <c r="M151" s="206"/>
      <c r="N151" s="206"/>
      <c r="O151" s="72"/>
    </row>
    <row r="152" spans="2:18" s="94" customFormat="1" ht="15" customHeight="1" x14ac:dyDescent="0.25">
      <c r="B152" s="226" t="str">
        <f>IF(B136="","",B136)</f>
        <v/>
      </c>
      <c r="C152" s="227"/>
      <c r="D152" s="228"/>
      <c r="E152" s="160"/>
      <c r="F152" s="160"/>
      <c r="G152" s="160"/>
      <c r="H152" s="160"/>
      <c r="I152" s="160"/>
      <c r="J152" s="160"/>
      <c r="K152" s="206" t="str">
        <f t="shared" si="1"/>
        <v/>
      </c>
      <c r="L152" s="206"/>
      <c r="M152" s="206"/>
      <c r="N152" s="206"/>
      <c r="O152" s="72"/>
    </row>
    <row r="153" spans="2:18" s="94" customFormat="1" ht="15" customHeight="1" x14ac:dyDescent="0.25">
      <c r="B153" s="226" t="str">
        <f t="shared" ref="B153:B158" si="2">IF(B137="","",B137)</f>
        <v/>
      </c>
      <c r="C153" s="227"/>
      <c r="D153" s="228"/>
      <c r="E153" s="160"/>
      <c r="F153" s="160"/>
      <c r="G153" s="160"/>
      <c r="H153" s="160"/>
      <c r="I153" s="160"/>
      <c r="J153" s="160"/>
      <c r="K153" s="206" t="str">
        <f t="shared" si="1"/>
        <v/>
      </c>
      <c r="L153" s="206"/>
      <c r="M153" s="206"/>
      <c r="N153" s="206"/>
      <c r="O153" s="72"/>
    </row>
    <row r="154" spans="2:18" s="94" customFormat="1" ht="15" customHeight="1" x14ac:dyDescent="0.25">
      <c r="B154" s="226" t="str">
        <f t="shared" si="2"/>
        <v/>
      </c>
      <c r="C154" s="227"/>
      <c r="D154" s="228"/>
      <c r="E154" s="160"/>
      <c r="F154" s="160"/>
      <c r="G154" s="160"/>
      <c r="H154" s="160"/>
      <c r="I154" s="160"/>
      <c r="J154" s="160"/>
      <c r="K154" s="206" t="str">
        <f t="shared" si="1"/>
        <v/>
      </c>
      <c r="L154" s="206"/>
      <c r="M154" s="206"/>
      <c r="N154" s="206"/>
      <c r="O154" s="72"/>
    </row>
    <row r="155" spans="2:18" s="94" customFormat="1" ht="15" customHeight="1" x14ac:dyDescent="0.25">
      <c r="B155" s="226" t="str">
        <f t="shared" si="2"/>
        <v/>
      </c>
      <c r="C155" s="227"/>
      <c r="D155" s="228"/>
      <c r="E155" s="160"/>
      <c r="F155" s="160"/>
      <c r="G155" s="160"/>
      <c r="H155" s="160"/>
      <c r="I155" s="160"/>
      <c r="J155" s="160"/>
      <c r="K155" s="206" t="str">
        <f t="shared" si="1"/>
        <v/>
      </c>
      <c r="L155" s="206"/>
      <c r="M155" s="206"/>
      <c r="N155" s="206"/>
      <c r="O155" s="72"/>
    </row>
    <row r="156" spans="2:18" s="94" customFormat="1" ht="15" customHeight="1" x14ac:dyDescent="0.25">
      <c r="B156" s="226" t="str">
        <f t="shared" si="2"/>
        <v/>
      </c>
      <c r="C156" s="227"/>
      <c r="D156" s="228"/>
      <c r="E156" s="160"/>
      <c r="F156" s="160"/>
      <c r="G156" s="160"/>
      <c r="H156" s="160"/>
      <c r="I156" s="160"/>
      <c r="J156" s="160"/>
      <c r="K156" s="206" t="str">
        <f t="shared" si="1"/>
        <v/>
      </c>
      <c r="L156" s="206"/>
      <c r="M156" s="206"/>
      <c r="N156" s="206"/>
      <c r="O156" s="72"/>
    </row>
    <row r="157" spans="2:18" s="94" customFormat="1" ht="15" customHeight="1" x14ac:dyDescent="0.25">
      <c r="B157" s="226" t="str">
        <f t="shared" si="2"/>
        <v/>
      </c>
      <c r="C157" s="227"/>
      <c r="D157" s="228"/>
      <c r="E157" s="160"/>
      <c r="F157" s="160"/>
      <c r="G157" s="160"/>
      <c r="H157" s="160"/>
      <c r="I157" s="160"/>
      <c r="J157" s="160"/>
      <c r="K157" s="206" t="str">
        <f t="shared" si="1"/>
        <v/>
      </c>
      <c r="L157" s="206"/>
      <c r="M157" s="206"/>
      <c r="N157" s="206"/>
      <c r="O157" s="72"/>
    </row>
    <row r="158" spans="2:18" s="94" customFormat="1" ht="15" customHeight="1" x14ac:dyDescent="0.25">
      <c r="B158" s="226" t="str">
        <f t="shared" si="2"/>
        <v/>
      </c>
      <c r="C158" s="227"/>
      <c r="D158" s="228"/>
      <c r="E158" s="160"/>
      <c r="F158" s="160"/>
      <c r="G158" s="160"/>
      <c r="H158" s="160"/>
      <c r="I158" s="160"/>
      <c r="J158" s="160"/>
      <c r="K158" s="206" t="str">
        <f t="shared" si="1"/>
        <v/>
      </c>
      <c r="L158" s="206"/>
      <c r="M158" s="206"/>
      <c r="N158" s="206"/>
      <c r="O158" s="72"/>
    </row>
    <row r="159" spans="2:18" s="94" customFormat="1" ht="15" customHeight="1" x14ac:dyDescent="0.25">
      <c r="B159" s="143"/>
      <c r="C159" s="143"/>
      <c r="D159" s="143"/>
      <c r="E159" s="143"/>
      <c r="F159" s="143"/>
      <c r="G159" s="143"/>
      <c r="H159" s="73"/>
      <c r="I159" s="73"/>
      <c r="J159" s="144" t="s">
        <v>47</v>
      </c>
      <c r="K159" s="238">
        <f>SUM(K149:M158)</f>
        <v>0</v>
      </c>
      <c r="L159" s="239"/>
      <c r="M159" s="239"/>
      <c r="N159" s="240"/>
      <c r="O159" s="72"/>
    </row>
    <row r="160" spans="2:18" s="65" customFormat="1" ht="15" customHeight="1" x14ac:dyDescent="0.25">
      <c r="B160" s="145" t="s">
        <v>48</v>
      </c>
      <c r="C160" s="146"/>
      <c r="D160" s="146"/>
      <c r="E160" s="146"/>
      <c r="F160" s="146"/>
      <c r="G160" s="146"/>
      <c r="H160" s="146"/>
      <c r="I160" s="146"/>
      <c r="J160" s="146"/>
      <c r="K160" s="146"/>
      <c r="L160" s="146"/>
      <c r="M160" s="146"/>
      <c r="N160" s="147"/>
      <c r="O160" s="147"/>
      <c r="P160" s="146"/>
      <c r="Q160" s="293"/>
      <c r="R160" s="293"/>
    </row>
    <row r="161" spans="2:19" s="94" customFormat="1" ht="29.4" customHeight="1" x14ac:dyDescent="0.25">
      <c r="B161" s="194" t="s">
        <v>49</v>
      </c>
      <c r="C161" s="195"/>
      <c r="D161" s="195"/>
      <c r="E161" s="195"/>
      <c r="F161" s="196"/>
      <c r="G161" s="232" t="s">
        <v>50</v>
      </c>
      <c r="H161" s="234"/>
      <c r="I161" s="232" t="s">
        <v>51</v>
      </c>
      <c r="J161" s="234"/>
      <c r="K161" s="232" t="s">
        <v>52</v>
      </c>
      <c r="L161" s="233"/>
      <c r="M161" s="233"/>
      <c r="N161" s="234"/>
      <c r="O161" s="72"/>
    </row>
    <row r="162" spans="2:19" s="94" customFormat="1" ht="23" customHeight="1" x14ac:dyDescent="0.25">
      <c r="B162" s="197"/>
      <c r="C162" s="198"/>
      <c r="D162" s="198"/>
      <c r="E162" s="198"/>
      <c r="F162" s="199"/>
      <c r="G162" s="243"/>
      <c r="H162" s="244"/>
      <c r="I162" s="243"/>
      <c r="J162" s="244"/>
      <c r="K162" s="235"/>
      <c r="L162" s="236"/>
      <c r="M162" s="236"/>
      <c r="N162" s="237"/>
      <c r="O162" s="72"/>
    </row>
    <row r="163" spans="2:19" s="94" customFormat="1" ht="15" customHeight="1" x14ac:dyDescent="0.25">
      <c r="B163" s="200"/>
      <c r="C163" s="201"/>
      <c r="D163" s="201"/>
      <c r="E163" s="201"/>
      <c r="F163" s="202"/>
      <c r="G163" s="241"/>
      <c r="H163" s="242"/>
      <c r="I163" s="241"/>
      <c r="J163" s="242"/>
      <c r="K163" s="206" t="str">
        <f>IF(B163="","",G163+I163)</f>
        <v/>
      </c>
      <c r="L163" s="206"/>
      <c r="M163" s="206"/>
      <c r="N163" s="206"/>
      <c r="O163" s="72"/>
    </row>
    <row r="164" spans="2:19" s="94" customFormat="1" ht="15" customHeight="1" x14ac:dyDescent="0.25">
      <c r="B164" s="203"/>
      <c r="C164" s="204"/>
      <c r="D164" s="204"/>
      <c r="E164" s="204"/>
      <c r="F164" s="205"/>
      <c r="G164" s="241"/>
      <c r="H164" s="242"/>
      <c r="I164" s="241"/>
      <c r="J164" s="242"/>
      <c r="K164" s="206" t="str">
        <f t="shared" ref="K164:K172" si="3">IF(B164="","",G164+I164)</f>
        <v/>
      </c>
      <c r="L164" s="206"/>
      <c r="M164" s="206"/>
      <c r="N164" s="206"/>
      <c r="O164" s="72"/>
    </row>
    <row r="165" spans="2:19" s="94" customFormat="1" ht="15" customHeight="1" x14ac:dyDescent="0.25">
      <c r="B165" s="203"/>
      <c r="C165" s="204"/>
      <c r="D165" s="204"/>
      <c r="E165" s="204"/>
      <c r="F165" s="205"/>
      <c r="G165" s="241"/>
      <c r="H165" s="242"/>
      <c r="I165" s="241"/>
      <c r="J165" s="242"/>
      <c r="K165" s="206" t="str">
        <f t="shared" si="3"/>
        <v/>
      </c>
      <c r="L165" s="206"/>
      <c r="M165" s="206"/>
      <c r="N165" s="206"/>
      <c r="O165" s="72"/>
    </row>
    <row r="166" spans="2:19" s="94" customFormat="1" ht="15" customHeight="1" x14ac:dyDescent="0.25">
      <c r="B166" s="203"/>
      <c r="C166" s="204"/>
      <c r="D166" s="204"/>
      <c r="E166" s="204"/>
      <c r="F166" s="205"/>
      <c r="G166" s="241"/>
      <c r="H166" s="242"/>
      <c r="I166" s="241"/>
      <c r="J166" s="242"/>
      <c r="K166" s="206" t="str">
        <f t="shared" si="3"/>
        <v/>
      </c>
      <c r="L166" s="206"/>
      <c r="M166" s="206"/>
      <c r="N166" s="206"/>
      <c r="O166" s="72"/>
    </row>
    <row r="167" spans="2:19" s="94" customFormat="1" ht="15" customHeight="1" x14ac:dyDescent="0.25">
      <c r="B167" s="203"/>
      <c r="C167" s="204"/>
      <c r="D167" s="204"/>
      <c r="E167" s="204"/>
      <c r="F167" s="205"/>
      <c r="G167" s="241"/>
      <c r="H167" s="242"/>
      <c r="I167" s="241"/>
      <c r="J167" s="242"/>
      <c r="K167" s="206" t="str">
        <f t="shared" si="3"/>
        <v/>
      </c>
      <c r="L167" s="206"/>
      <c r="M167" s="206"/>
      <c r="N167" s="206"/>
      <c r="O167" s="72"/>
    </row>
    <row r="168" spans="2:19" s="94" customFormat="1" ht="15" customHeight="1" x14ac:dyDescent="0.25">
      <c r="B168" s="203"/>
      <c r="C168" s="204"/>
      <c r="D168" s="204"/>
      <c r="E168" s="204"/>
      <c r="F168" s="205"/>
      <c r="G168" s="241"/>
      <c r="H168" s="242"/>
      <c r="I168" s="241"/>
      <c r="J168" s="242"/>
      <c r="K168" s="206" t="str">
        <f t="shared" si="3"/>
        <v/>
      </c>
      <c r="L168" s="206"/>
      <c r="M168" s="206"/>
      <c r="N168" s="206"/>
      <c r="O168" s="72"/>
    </row>
    <row r="169" spans="2:19" s="94" customFormat="1" ht="15" customHeight="1" x14ac:dyDescent="0.25">
      <c r="B169" s="203"/>
      <c r="C169" s="204"/>
      <c r="D169" s="204"/>
      <c r="E169" s="204"/>
      <c r="F169" s="205"/>
      <c r="G169" s="241"/>
      <c r="H169" s="242"/>
      <c r="I169" s="241"/>
      <c r="J169" s="242"/>
      <c r="K169" s="206" t="str">
        <f t="shared" si="3"/>
        <v/>
      </c>
      <c r="L169" s="206"/>
      <c r="M169" s="206"/>
      <c r="N169" s="206"/>
      <c r="O169" s="72"/>
    </row>
    <row r="170" spans="2:19" s="94" customFormat="1" ht="15" customHeight="1" x14ac:dyDescent="0.25">
      <c r="B170" s="203"/>
      <c r="C170" s="204"/>
      <c r="D170" s="204"/>
      <c r="E170" s="204"/>
      <c r="F170" s="205"/>
      <c r="G170" s="241"/>
      <c r="H170" s="242"/>
      <c r="I170" s="241"/>
      <c r="J170" s="242"/>
      <c r="K170" s="206" t="str">
        <f t="shared" si="3"/>
        <v/>
      </c>
      <c r="L170" s="206"/>
      <c r="M170" s="206"/>
      <c r="N170" s="206"/>
      <c r="O170" s="72"/>
    </row>
    <row r="171" spans="2:19" s="94" customFormat="1" ht="15" customHeight="1" x14ac:dyDescent="0.25">
      <c r="B171" s="203"/>
      <c r="C171" s="204"/>
      <c r="D171" s="204"/>
      <c r="E171" s="204"/>
      <c r="F171" s="205"/>
      <c r="G171" s="241"/>
      <c r="H171" s="242"/>
      <c r="I171" s="241"/>
      <c r="J171" s="242"/>
      <c r="K171" s="206" t="str">
        <f t="shared" si="3"/>
        <v/>
      </c>
      <c r="L171" s="206"/>
      <c r="M171" s="206"/>
      <c r="N171" s="206"/>
      <c r="O171" s="72"/>
    </row>
    <row r="172" spans="2:19" s="94" customFormat="1" ht="15" customHeight="1" x14ac:dyDescent="0.25">
      <c r="B172" s="203"/>
      <c r="C172" s="204"/>
      <c r="D172" s="204"/>
      <c r="E172" s="204"/>
      <c r="F172" s="205"/>
      <c r="G172" s="241"/>
      <c r="H172" s="242"/>
      <c r="I172" s="241"/>
      <c r="J172" s="242"/>
      <c r="K172" s="206" t="str">
        <f t="shared" si="3"/>
        <v/>
      </c>
      <c r="L172" s="206"/>
      <c r="M172" s="206"/>
      <c r="N172" s="206"/>
      <c r="O172" s="72"/>
    </row>
    <row r="173" spans="2:19" s="94" customFormat="1" ht="15" customHeight="1" x14ac:dyDescent="0.25">
      <c r="B173" s="73"/>
      <c r="C173" s="143"/>
      <c r="D173" s="143"/>
      <c r="E173" s="143"/>
      <c r="F173" s="143"/>
      <c r="G173" s="143"/>
      <c r="H173" s="143"/>
      <c r="I173" s="143"/>
      <c r="J173" s="144" t="s">
        <v>53</v>
      </c>
      <c r="K173" s="286">
        <f>SUM(K163:M172)</f>
        <v>0</v>
      </c>
      <c r="L173" s="287"/>
      <c r="M173" s="287"/>
      <c r="N173" s="288"/>
      <c r="O173" s="72"/>
      <c r="Q173" s="291"/>
      <c r="R173" s="292"/>
    </row>
    <row r="174" spans="2:19" s="94" customFormat="1" ht="22.5" customHeight="1" x14ac:dyDescent="0.25">
      <c r="B174" s="73"/>
      <c r="C174" s="148"/>
      <c r="D174" s="148"/>
      <c r="E174" s="148"/>
      <c r="F174" s="148"/>
      <c r="G174" s="148"/>
      <c r="H174" s="148"/>
      <c r="I174" s="148"/>
      <c r="J174" s="149" t="s">
        <v>54</v>
      </c>
      <c r="K174" s="297">
        <f>K159+K173</f>
        <v>0</v>
      </c>
      <c r="L174" s="298"/>
      <c r="M174" s="298"/>
      <c r="N174" s="299"/>
      <c r="O174" s="72"/>
      <c r="P174" s="150"/>
      <c r="R174" s="73"/>
      <c r="S174" s="73"/>
    </row>
    <row r="175" spans="2:19" s="94" customFormat="1" ht="22.25" customHeight="1" thickBot="1" x14ac:dyDescent="0.3">
      <c r="B175" s="151" t="s">
        <v>66</v>
      </c>
      <c r="C175" s="152"/>
      <c r="D175" s="152"/>
      <c r="E175" s="148"/>
      <c r="F175" s="148"/>
      <c r="G175" s="153"/>
      <c r="H175" s="148"/>
      <c r="I175" s="148"/>
      <c r="J175" s="148"/>
      <c r="K175" s="148"/>
      <c r="L175" s="73"/>
      <c r="M175" s="73"/>
      <c r="N175" s="154"/>
      <c r="O175" s="72"/>
      <c r="P175" s="150"/>
      <c r="Q175" s="150"/>
      <c r="R175" s="73"/>
      <c r="S175" s="73"/>
    </row>
    <row r="176" spans="2:19" s="94" customFormat="1" ht="15" customHeight="1" thickBot="1" x14ac:dyDescent="0.3">
      <c r="B176" s="322" t="s">
        <v>65</v>
      </c>
      <c r="C176" s="323"/>
      <c r="D176" s="323"/>
      <c r="E176" s="323"/>
      <c r="F176" s="323"/>
      <c r="G176" s="304" t="s">
        <v>67</v>
      </c>
      <c r="H176" s="305"/>
      <c r="I176" s="304" t="s">
        <v>68</v>
      </c>
      <c r="J176" s="305"/>
      <c r="K176" s="148"/>
      <c r="L176" s="73"/>
      <c r="M176" s="73"/>
      <c r="N176" s="154"/>
      <c r="O176" s="72"/>
      <c r="P176" s="150"/>
      <c r="Q176" s="150"/>
      <c r="R176" s="73"/>
      <c r="S176" s="73"/>
    </row>
    <row r="177" spans="1:19" s="94" customFormat="1" ht="15" customHeight="1" x14ac:dyDescent="0.25">
      <c r="B177" s="217" t="s">
        <v>389</v>
      </c>
      <c r="C177" s="218"/>
      <c r="D177" s="218"/>
      <c r="E177" s="218"/>
      <c r="F177" s="218"/>
      <c r="G177" s="219">
        <f>SUM(G178:H179)</f>
        <v>0</v>
      </c>
      <c r="H177" s="220"/>
      <c r="I177" s="221">
        <f t="shared" ref="I177:I182" si="4">IFERROR(G177*$K$174,"")</f>
        <v>0</v>
      </c>
      <c r="J177" s="222"/>
      <c r="K177" s="148"/>
      <c r="L177" s="73"/>
      <c r="M177" s="73"/>
      <c r="N177" s="154"/>
      <c r="O177" s="72"/>
      <c r="P177" s="150"/>
      <c r="Q177" s="150"/>
      <c r="R177" s="73"/>
      <c r="S177" s="73"/>
    </row>
    <row r="178" spans="1:19" s="94" customFormat="1" ht="15" customHeight="1" x14ac:dyDescent="0.25">
      <c r="B178" s="208" t="s">
        <v>387</v>
      </c>
      <c r="C178" s="209"/>
      <c r="D178" s="209"/>
      <c r="E178" s="209"/>
      <c r="F178" s="209"/>
      <c r="G178" s="210"/>
      <c r="H178" s="211"/>
      <c r="I178" s="212">
        <f>IFERROR(G178*$K$174,"")</f>
        <v>0</v>
      </c>
      <c r="J178" s="213"/>
      <c r="K178" s="148"/>
      <c r="L178" s="73"/>
      <c r="M178" s="73"/>
      <c r="N178" s="154"/>
      <c r="O178" s="72"/>
      <c r="P178" s="150"/>
      <c r="Q178" s="150"/>
      <c r="R178" s="73"/>
      <c r="S178" s="73"/>
    </row>
    <row r="179" spans="1:19" s="94" customFormat="1" ht="15" customHeight="1" thickBot="1" x14ac:dyDescent="0.3">
      <c r="B179" s="208" t="s">
        <v>388</v>
      </c>
      <c r="C179" s="209"/>
      <c r="D179" s="209"/>
      <c r="E179" s="209"/>
      <c r="F179" s="209"/>
      <c r="G179" s="210"/>
      <c r="H179" s="211"/>
      <c r="I179" s="212">
        <f>IFERROR(G179*$K$174,"")</f>
        <v>0</v>
      </c>
      <c r="J179" s="213"/>
      <c r="K179" s="148"/>
      <c r="L179" s="73"/>
      <c r="M179" s="73"/>
      <c r="N179" s="154"/>
      <c r="O179" s="72"/>
      <c r="P179" s="150"/>
      <c r="Q179" s="150"/>
      <c r="R179" s="73"/>
      <c r="S179" s="73"/>
    </row>
    <row r="180" spans="1:19" s="94" customFormat="1" ht="15" hidden="1" customHeight="1" x14ac:dyDescent="0.25">
      <c r="B180" s="217" t="s">
        <v>359</v>
      </c>
      <c r="C180" s="218"/>
      <c r="D180" s="218"/>
      <c r="E180" s="218"/>
      <c r="F180" s="218"/>
      <c r="G180" s="320"/>
      <c r="H180" s="321"/>
      <c r="I180" s="221">
        <f t="shared" si="4"/>
        <v>0</v>
      </c>
      <c r="J180" s="222"/>
      <c r="K180" s="148"/>
      <c r="L180" s="73"/>
      <c r="M180" s="73"/>
      <c r="N180" s="154"/>
      <c r="O180" s="72"/>
      <c r="P180" s="150"/>
      <c r="Q180" s="150"/>
      <c r="R180" s="73"/>
      <c r="S180" s="73"/>
    </row>
    <row r="181" spans="1:19" s="94" customFormat="1" ht="15" hidden="1" customHeight="1" thickBot="1" x14ac:dyDescent="0.3">
      <c r="B181" s="318" t="s">
        <v>69</v>
      </c>
      <c r="C181" s="319"/>
      <c r="D181" s="319"/>
      <c r="E181" s="319"/>
      <c r="F181" s="319"/>
      <c r="G181" s="306"/>
      <c r="H181" s="307"/>
      <c r="I181" s="300">
        <f t="shared" si="4"/>
        <v>0</v>
      </c>
      <c r="J181" s="301"/>
      <c r="K181" s="148"/>
      <c r="L181" s="73"/>
      <c r="M181" s="73"/>
      <c r="N181" s="154"/>
      <c r="O181" s="72"/>
      <c r="P181" s="150"/>
      <c r="Q181" s="150"/>
      <c r="R181" s="73"/>
      <c r="S181" s="73"/>
    </row>
    <row r="182" spans="1:19" s="94" customFormat="1" ht="25.5" customHeight="1" thickBot="1" x14ac:dyDescent="0.3">
      <c r="B182" s="284" t="s">
        <v>70</v>
      </c>
      <c r="C182" s="285"/>
      <c r="D182" s="285"/>
      <c r="E182" s="285"/>
      <c r="F182" s="285"/>
      <c r="G182" s="295">
        <f>IF(OR(G177&lt;&gt;"",G180&lt;&gt;"",G181&lt;&gt;""),SUM(G177,G180,G181),"")</f>
        <v>0</v>
      </c>
      <c r="H182" s="296"/>
      <c r="I182" s="302">
        <f t="shared" si="4"/>
        <v>0</v>
      </c>
      <c r="J182" s="303"/>
      <c r="K182" s="148"/>
      <c r="L182" s="73"/>
      <c r="M182" s="73"/>
      <c r="N182" s="154"/>
      <c r="O182" s="72"/>
      <c r="P182" s="150"/>
      <c r="Q182" s="150"/>
      <c r="R182" s="73"/>
      <c r="S182" s="73"/>
    </row>
    <row r="183" spans="1:19" s="94" customFormat="1" ht="17" customHeight="1" x14ac:dyDescent="0.25">
      <c r="B183" s="73"/>
      <c r="C183" s="148"/>
      <c r="D183" s="148"/>
      <c r="E183" s="148"/>
      <c r="F183" s="148"/>
      <c r="G183" s="148"/>
      <c r="H183" s="148"/>
      <c r="I183" s="148"/>
      <c r="J183" s="148"/>
      <c r="K183" s="148"/>
      <c r="L183" s="73"/>
      <c r="M183" s="73"/>
      <c r="N183" s="154"/>
      <c r="O183" s="72"/>
      <c r="P183" s="150"/>
      <c r="Q183" s="150"/>
      <c r="R183" s="73"/>
      <c r="S183" s="73"/>
    </row>
    <row r="184" spans="1:19" ht="31.5" customHeight="1" x14ac:dyDescent="0.25">
      <c r="A184" s="74"/>
      <c r="B184" s="281" t="s">
        <v>71</v>
      </c>
      <c r="C184" s="281"/>
      <c r="D184" s="281"/>
      <c r="E184" s="281"/>
      <c r="F184" s="281"/>
      <c r="G184" s="281"/>
      <c r="H184" s="281"/>
      <c r="I184" s="281"/>
      <c r="J184" s="281"/>
      <c r="K184" s="281"/>
      <c r="L184" s="281"/>
      <c r="M184" s="281"/>
      <c r="N184" s="137"/>
      <c r="O184" s="137"/>
    </row>
    <row r="185" spans="1:19" ht="18.649999999999999" customHeight="1" x14ac:dyDescent="0.25">
      <c r="A185" s="74"/>
      <c r="B185" s="190" t="s">
        <v>375</v>
      </c>
      <c r="C185" s="190"/>
      <c r="D185" s="190"/>
      <c r="E185" s="190"/>
      <c r="F185" s="190"/>
      <c r="G185" s="190"/>
      <c r="H185" s="190"/>
      <c r="I185" s="190"/>
      <c r="J185" s="190"/>
      <c r="K185" s="190"/>
      <c r="L185" s="190"/>
      <c r="M185" s="190"/>
      <c r="N185" s="190"/>
      <c r="O185" s="137"/>
    </row>
    <row r="186" spans="1:19" ht="96" customHeight="1" x14ac:dyDescent="0.25">
      <c r="A186" s="74"/>
      <c r="B186" s="189" t="str">
        <f>"- Feasibility Study Report"&amp;IF(M121="Y"," with Electrical Load Analysis","")&amp;"
"&amp;O83&amp;O107&amp;O124&amp;"- Product Specification Sheets (if applicable)
- Invoices"</f>
        <v>- Feasibility Study Report
- Product Specification Sheets (if applicable)
- Invoices</v>
      </c>
      <c r="C186" s="189"/>
      <c r="D186" s="189"/>
      <c r="E186" s="189"/>
      <c r="F186" s="189"/>
      <c r="G186" s="189"/>
      <c r="H186" s="189"/>
      <c r="I186" s="189"/>
      <c r="J186" s="189"/>
      <c r="K186" s="189"/>
      <c r="L186" s="189"/>
      <c r="M186" s="189"/>
      <c r="N186" s="189"/>
      <c r="O186" s="137"/>
    </row>
    <row r="187" spans="1:19" ht="15" customHeight="1" thickBot="1" x14ac:dyDescent="0.3">
      <c r="A187" s="74"/>
    </row>
    <row r="188" spans="1:19" ht="22.5" customHeight="1" x14ac:dyDescent="0.5">
      <c r="A188" s="73"/>
      <c r="B188" s="155" t="s">
        <v>55</v>
      </c>
      <c r="C188" s="156"/>
      <c r="D188" s="156"/>
      <c r="E188" s="156"/>
      <c r="F188" s="156"/>
      <c r="G188" s="156"/>
      <c r="H188" s="156"/>
      <c r="I188" s="156"/>
      <c r="J188" s="156"/>
      <c r="K188" s="156"/>
      <c r="L188" s="156"/>
      <c r="M188" s="156"/>
      <c r="N188" s="157"/>
    </row>
    <row r="189" spans="1:19" ht="15" customHeight="1" x14ac:dyDescent="0.25">
      <c r="A189" s="74"/>
      <c r="B189" s="281" t="s">
        <v>72</v>
      </c>
      <c r="C189" s="281"/>
      <c r="D189" s="281"/>
      <c r="E189" s="281"/>
      <c r="F189" s="281"/>
      <c r="G189" s="281"/>
      <c r="H189" s="281"/>
      <c r="I189" s="281"/>
      <c r="J189" s="281"/>
      <c r="K189" s="281"/>
      <c r="L189" s="281"/>
      <c r="M189" s="281"/>
      <c r="N189" s="158"/>
      <c r="O189" s="158"/>
    </row>
    <row r="190" spans="1:19" ht="15" customHeight="1" x14ac:dyDescent="0.25">
      <c r="A190" s="74"/>
      <c r="B190" s="281"/>
      <c r="C190" s="281"/>
      <c r="D190" s="281"/>
      <c r="E190" s="281"/>
      <c r="F190" s="281"/>
      <c r="G190" s="281"/>
      <c r="H190" s="281"/>
      <c r="I190" s="281"/>
      <c r="J190" s="281"/>
      <c r="K190" s="281"/>
      <c r="L190" s="281"/>
      <c r="M190" s="281"/>
      <c r="N190" s="158"/>
      <c r="O190" s="158"/>
    </row>
    <row r="191" spans="1:19" ht="15" customHeight="1" x14ac:dyDescent="0.25">
      <c r="A191" s="74"/>
      <c r="B191" s="281"/>
      <c r="C191" s="281"/>
      <c r="D191" s="281"/>
      <c r="E191" s="281"/>
      <c r="F191" s="281"/>
      <c r="G191" s="281"/>
      <c r="H191" s="281"/>
      <c r="I191" s="281"/>
      <c r="J191" s="281"/>
      <c r="K191" s="281"/>
      <c r="L191" s="281"/>
      <c r="M191" s="281"/>
      <c r="N191" s="158"/>
      <c r="O191" s="158"/>
    </row>
    <row r="192" spans="1:19" ht="29.4" customHeight="1" x14ac:dyDescent="0.25">
      <c r="A192" s="74"/>
      <c r="B192" s="283" t="s">
        <v>73</v>
      </c>
      <c r="C192" s="283"/>
      <c r="D192" s="283"/>
      <c r="E192" s="283"/>
      <c r="F192" s="283"/>
      <c r="G192" s="283"/>
      <c r="H192" s="283"/>
      <c r="I192" s="283"/>
      <c r="J192" s="283"/>
      <c r="K192" s="283"/>
      <c r="L192" s="283"/>
      <c r="M192" s="283"/>
      <c r="N192" s="159"/>
      <c r="O192" s="159"/>
    </row>
    <row r="193" spans="1:15" ht="15" customHeight="1" x14ac:dyDescent="0.25">
      <c r="A193" s="74"/>
      <c r="C193" s="105"/>
      <c r="D193" s="105"/>
      <c r="E193" s="105"/>
      <c r="F193" s="105"/>
      <c r="G193" s="105"/>
      <c r="H193" s="105"/>
      <c r="I193" s="105"/>
      <c r="J193" s="105"/>
      <c r="K193" s="105"/>
      <c r="L193" s="105"/>
      <c r="M193" s="105"/>
      <c r="N193" s="159"/>
      <c r="O193" s="159"/>
    </row>
    <row r="194" spans="1:15" ht="15" customHeight="1" x14ac:dyDescent="0.25">
      <c r="A194" s="74"/>
      <c r="B194" s="73" t="s">
        <v>56</v>
      </c>
      <c r="C194" s="105"/>
      <c r="D194" s="105"/>
      <c r="E194" s="105"/>
      <c r="F194" s="105"/>
      <c r="G194" s="105"/>
      <c r="H194" s="105"/>
      <c r="I194" s="105"/>
      <c r="J194" s="105"/>
      <c r="K194" s="105"/>
      <c r="L194" s="105"/>
      <c r="M194" s="105"/>
      <c r="N194" s="159"/>
      <c r="O194" s="159"/>
    </row>
    <row r="195" spans="1:15" ht="15" customHeight="1" x14ac:dyDescent="0.25">
      <c r="A195" s="74"/>
      <c r="B195" s="246"/>
      <c r="C195" s="246"/>
      <c r="D195" s="246"/>
      <c r="E195" s="246"/>
      <c r="F195" s="246"/>
      <c r="G195" s="246"/>
      <c r="H195" s="246"/>
      <c r="I195" s="246"/>
      <c r="J195" s="246"/>
      <c r="K195" s="246"/>
      <c r="L195" s="246"/>
      <c r="M195" s="246"/>
      <c r="N195" s="159"/>
      <c r="O195" s="159"/>
    </row>
    <row r="196" spans="1:15" ht="15" customHeight="1" x14ac:dyDescent="0.25">
      <c r="A196" s="74"/>
      <c r="B196" s="246"/>
      <c r="C196" s="246"/>
      <c r="D196" s="246"/>
      <c r="E196" s="246"/>
      <c r="F196" s="246"/>
      <c r="G196" s="246"/>
      <c r="H196" s="246"/>
      <c r="I196" s="246"/>
      <c r="J196" s="246"/>
      <c r="K196" s="246"/>
      <c r="L196" s="246"/>
      <c r="M196" s="246"/>
      <c r="N196" s="159"/>
      <c r="O196" s="159"/>
    </row>
    <row r="197" spans="1:15" ht="15" customHeight="1" x14ac:dyDescent="0.25">
      <c r="A197" s="74"/>
      <c r="B197" s="246"/>
      <c r="C197" s="246"/>
      <c r="D197" s="246"/>
      <c r="E197" s="246"/>
      <c r="F197" s="246"/>
      <c r="G197" s="246"/>
      <c r="H197" s="246"/>
      <c r="I197" s="246"/>
      <c r="J197" s="246"/>
      <c r="K197" s="246"/>
      <c r="L197" s="246"/>
      <c r="M197" s="246"/>
      <c r="N197" s="159"/>
      <c r="O197" s="159"/>
    </row>
    <row r="198" spans="1:15" ht="15" customHeight="1" x14ac:dyDescent="0.25">
      <c r="A198" s="74"/>
      <c r="B198" s="246"/>
      <c r="C198" s="246"/>
      <c r="D198" s="246"/>
      <c r="E198" s="246"/>
      <c r="F198" s="246"/>
      <c r="G198" s="246"/>
      <c r="H198" s="246"/>
      <c r="I198" s="246"/>
      <c r="J198" s="246"/>
      <c r="K198" s="246"/>
      <c r="L198" s="246"/>
      <c r="M198" s="246"/>
      <c r="N198" s="159"/>
      <c r="O198" s="159"/>
    </row>
    <row r="199" spans="1:15" ht="15" customHeight="1" x14ac:dyDescent="0.25">
      <c r="A199" s="74"/>
      <c r="B199" s="246"/>
      <c r="C199" s="246"/>
      <c r="D199" s="246"/>
      <c r="E199" s="246"/>
      <c r="F199" s="246"/>
      <c r="G199" s="246"/>
      <c r="H199" s="246"/>
      <c r="I199" s="246"/>
      <c r="J199" s="246"/>
      <c r="K199" s="246"/>
      <c r="L199" s="246"/>
      <c r="M199" s="246"/>
      <c r="N199" s="159"/>
      <c r="O199" s="159"/>
    </row>
    <row r="200" spans="1:15" ht="15" customHeight="1" x14ac:dyDescent="0.25">
      <c r="A200" s="74"/>
      <c r="B200" s="246"/>
      <c r="C200" s="246"/>
      <c r="D200" s="246"/>
      <c r="E200" s="246"/>
      <c r="F200" s="246"/>
      <c r="G200" s="246"/>
      <c r="H200" s="246"/>
      <c r="I200" s="246"/>
      <c r="J200" s="246"/>
      <c r="K200" s="246"/>
      <c r="L200" s="246"/>
      <c r="M200" s="246"/>
      <c r="N200" s="159"/>
      <c r="O200" s="159"/>
    </row>
    <row r="201" spans="1:15" ht="15" customHeight="1" x14ac:dyDescent="0.25">
      <c r="A201" s="74"/>
      <c r="B201" s="246"/>
      <c r="C201" s="246"/>
      <c r="D201" s="246"/>
      <c r="E201" s="246"/>
      <c r="F201" s="246"/>
      <c r="G201" s="246"/>
      <c r="H201" s="246"/>
      <c r="I201" s="246"/>
      <c r="J201" s="246"/>
      <c r="K201" s="246"/>
      <c r="L201" s="246"/>
      <c r="M201" s="246"/>
      <c r="N201" s="159"/>
      <c r="O201" s="159"/>
    </row>
    <row r="202" spans="1:15" ht="15" customHeight="1" x14ac:dyDescent="0.25">
      <c r="A202" s="74"/>
      <c r="B202" s="246"/>
      <c r="C202" s="246"/>
      <c r="D202" s="246"/>
      <c r="E202" s="246"/>
      <c r="F202" s="246"/>
      <c r="G202" s="246"/>
      <c r="H202" s="246"/>
      <c r="I202" s="246"/>
      <c r="J202" s="246"/>
      <c r="K202" s="246"/>
      <c r="L202" s="246"/>
      <c r="M202" s="246"/>
      <c r="N202" s="159"/>
      <c r="O202" s="159"/>
    </row>
    <row r="203" spans="1:15" ht="15" customHeight="1" x14ac:dyDescent="0.25">
      <c r="A203" s="74"/>
      <c r="B203" s="246"/>
      <c r="C203" s="246"/>
      <c r="D203" s="246"/>
      <c r="E203" s="246"/>
      <c r="F203" s="246"/>
      <c r="G203" s="246"/>
      <c r="H203" s="246"/>
      <c r="I203" s="246"/>
      <c r="J203" s="246"/>
      <c r="K203" s="246"/>
      <c r="L203" s="246"/>
      <c r="M203" s="246"/>
      <c r="N203" s="159"/>
      <c r="O203" s="159"/>
    </row>
    <row r="204" spans="1:15" ht="15" customHeight="1" x14ac:dyDescent="0.25">
      <c r="A204" s="74"/>
      <c r="B204" s="246"/>
      <c r="C204" s="246"/>
      <c r="D204" s="246"/>
      <c r="E204" s="246"/>
      <c r="F204" s="246"/>
      <c r="G204" s="246"/>
      <c r="H204" s="246"/>
      <c r="I204" s="246"/>
      <c r="J204" s="246"/>
      <c r="K204" s="246"/>
      <c r="L204" s="246"/>
      <c r="M204" s="246"/>
      <c r="N204" s="159"/>
      <c r="O204" s="159"/>
    </row>
    <row r="205" spans="1:15" ht="15" customHeight="1" x14ac:dyDescent="0.25">
      <c r="A205" s="74"/>
      <c r="B205" s="246"/>
      <c r="C205" s="246"/>
      <c r="D205" s="246"/>
      <c r="E205" s="246"/>
      <c r="F205" s="246"/>
      <c r="G205" s="246"/>
      <c r="H205" s="246"/>
      <c r="I205" s="246"/>
      <c r="J205" s="246"/>
      <c r="K205" s="246"/>
      <c r="L205" s="246"/>
      <c r="M205" s="246"/>
      <c r="N205" s="159"/>
      <c r="O205" s="159"/>
    </row>
    <row r="206" spans="1:15" ht="15" customHeight="1" x14ac:dyDescent="0.25">
      <c r="A206" s="74"/>
      <c r="B206" s="246"/>
      <c r="C206" s="246"/>
      <c r="D206" s="246"/>
      <c r="E206" s="246"/>
      <c r="F206" s="246"/>
      <c r="G206" s="246"/>
      <c r="H206" s="246"/>
      <c r="I206" s="246"/>
      <c r="J206" s="246"/>
      <c r="K206" s="246"/>
      <c r="L206" s="246"/>
      <c r="M206" s="246"/>
      <c r="N206" s="159"/>
      <c r="O206" s="159"/>
    </row>
    <row r="207" spans="1:15" ht="15" customHeight="1" x14ac:dyDescent="0.25">
      <c r="A207" s="74"/>
      <c r="B207" s="246"/>
      <c r="C207" s="246"/>
      <c r="D207" s="246"/>
      <c r="E207" s="246"/>
      <c r="F207" s="246"/>
      <c r="G207" s="246"/>
      <c r="H207" s="246"/>
      <c r="I207" s="246"/>
      <c r="J207" s="246"/>
      <c r="K207" s="246"/>
      <c r="L207" s="246"/>
      <c r="M207" s="246"/>
      <c r="N207" s="159"/>
      <c r="O207" s="159"/>
    </row>
    <row r="208" spans="1:15" ht="15" customHeight="1" x14ac:dyDescent="0.25">
      <c r="A208" s="74"/>
      <c r="B208" s="246"/>
      <c r="C208" s="246"/>
      <c r="D208" s="246"/>
      <c r="E208" s="246"/>
      <c r="F208" s="246"/>
      <c r="G208" s="246"/>
      <c r="H208" s="246"/>
      <c r="I208" s="246"/>
      <c r="J208" s="246"/>
      <c r="K208" s="246"/>
      <c r="L208" s="246"/>
      <c r="M208" s="246"/>
      <c r="N208" s="159"/>
      <c r="O208" s="159"/>
    </row>
    <row r="209" spans="1:15" ht="15" customHeight="1" x14ac:dyDescent="0.25">
      <c r="A209" s="74"/>
      <c r="B209" s="246"/>
      <c r="C209" s="246"/>
      <c r="D209" s="246"/>
      <c r="E209" s="246"/>
      <c r="F209" s="246"/>
      <c r="G209" s="246"/>
      <c r="H209" s="246"/>
      <c r="I209" s="246"/>
      <c r="J209" s="246"/>
      <c r="K209" s="246"/>
      <c r="L209" s="246"/>
      <c r="M209" s="246"/>
      <c r="N209" s="159"/>
      <c r="O209" s="159"/>
    </row>
    <row r="210" spans="1:15" ht="15" customHeight="1" x14ac:dyDescent="0.25">
      <c r="A210" s="74"/>
      <c r="B210" s="246"/>
      <c r="C210" s="246"/>
      <c r="D210" s="246"/>
      <c r="E210" s="246"/>
      <c r="F210" s="246"/>
      <c r="G210" s="246"/>
      <c r="H210" s="246"/>
      <c r="I210" s="246"/>
      <c r="J210" s="246"/>
      <c r="K210" s="246"/>
      <c r="L210" s="246"/>
      <c r="M210" s="246"/>
      <c r="N210" s="159"/>
      <c r="O210" s="159"/>
    </row>
    <row r="211" spans="1:15" ht="15" customHeight="1" x14ac:dyDescent="0.25">
      <c r="A211" s="74"/>
      <c r="B211" s="246"/>
      <c r="C211" s="246"/>
      <c r="D211" s="246"/>
      <c r="E211" s="246"/>
      <c r="F211" s="246"/>
      <c r="G211" s="246"/>
      <c r="H211" s="246"/>
      <c r="I211" s="246"/>
      <c r="J211" s="246"/>
      <c r="K211" s="246"/>
      <c r="L211" s="246"/>
      <c r="M211" s="246"/>
      <c r="N211" s="159"/>
      <c r="O211" s="159"/>
    </row>
    <row r="212" spans="1:15" ht="15" customHeight="1" x14ac:dyDescent="0.25">
      <c r="A212" s="74"/>
      <c r="B212" s="246"/>
      <c r="C212" s="246"/>
      <c r="D212" s="246"/>
      <c r="E212" s="246"/>
      <c r="F212" s="246"/>
      <c r="G212" s="246"/>
      <c r="H212" s="246"/>
      <c r="I212" s="246"/>
      <c r="J212" s="246"/>
      <c r="K212" s="246"/>
      <c r="L212" s="246"/>
      <c r="M212" s="246"/>
      <c r="N212" s="159"/>
      <c r="O212" s="159"/>
    </row>
    <row r="213" spans="1:15" ht="15" customHeight="1" x14ac:dyDescent="0.25">
      <c r="A213" s="74"/>
      <c r="B213" s="246"/>
      <c r="C213" s="246"/>
      <c r="D213" s="246"/>
      <c r="E213" s="246"/>
      <c r="F213" s="246"/>
      <c r="G213" s="246"/>
      <c r="H213" s="246"/>
      <c r="I213" s="246"/>
      <c r="J213" s="246"/>
      <c r="K213" s="246"/>
      <c r="L213" s="246"/>
      <c r="M213" s="246"/>
      <c r="N213" s="159"/>
      <c r="O213" s="159"/>
    </row>
    <row r="214" spans="1:15" ht="15" customHeight="1" x14ac:dyDescent="0.25">
      <c r="A214" s="74"/>
      <c r="B214" s="246"/>
      <c r="C214" s="246"/>
      <c r="D214" s="246"/>
      <c r="E214" s="246"/>
      <c r="F214" s="246"/>
      <c r="G214" s="246"/>
      <c r="H214" s="246"/>
      <c r="I214" s="246"/>
      <c r="J214" s="246"/>
      <c r="K214" s="246"/>
      <c r="L214" s="246"/>
      <c r="M214" s="246"/>
      <c r="N214" s="159"/>
      <c r="O214" s="159"/>
    </row>
    <row r="215" spans="1:15" ht="15" customHeight="1" x14ac:dyDescent="0.25">
      <c r="A215" s="74"/>
      <c r="B215" s="246"/>
      <c r="C215" s="246"/>
      <c r="D215" s="246"/>
      <c r="E215" s="246"/>
      <c r="F215" s="246"/>
      <c r="G215" s="246"/>
      <c r="H215" s="246"/>
      <c r="I215" s="246"/>
      <c r="J215" s="246"/>
      <c r="K215" s="246"/>
      <c r="L215" s="246"/>
      <c r="M215" s="246"/>
      <c r="N215" s="159"/>
      <c r="O215" s="159"/>
    </row>
    <row r="216" spans="1:15" ht="15" customHeight="1" x14ac:dyDescent="0.25">
      <c r="A216" s="74"/>
      <c r="B216" s="246"/>
      <c r="C216" s="246"/>
      <c r="D216" s="246"/>
      <c r="E216" s="246"/>
      <c r="F216" s="246"/>
      <c r="G216" s="246"/>
      <c r="H216" s="246"/>
      <c r="I216" s="246"/>
      <c r="J216" s="246"/>
      <c r="K216" s="246"/>
      <c r="L216" s="246"/>
      <c r="M216" s="246"/>
      <c r="N216" s="159"/>
      <c r="O216" s="159"/>
    </row>
    <row r="217" spans="1:15" ht="15" customHeight="1" x14ac:dyDescent="0.25">
      <c r="A217" s="74"/>
      <c r="B217" s="246"/>
      <c r="C217" s="246"/>
      <c r="D217" s="246"/>
      <c r="E217" s="246"/>
      <c r="F217" s="246"/>
      <c r="G217" s="246"/>
      <c r="H217" s="246"/>
      <c r="I217" s="246"/>
      <c r="J217" s="246"/>
      <c r="K217" s="246"/>
      <c r="L217" s="246"/>
      <c r="M217" s="246"/>
      <c r="N217" s="159"/>
      <c r="O217" s="159"/>
    </row>
    <row r="218" spans="1:15" ht="15" customHeight="1" x14ac:dyDescent="0.25">
      <c r="A218" s="74"/>
      <c r="B218" s="246"/>
      <c r="C218" s="246"/>
      <c r="D218" s="246"/>
      <c r="E218" s="246"/>
      <c r="F218" s="246"/>
      <c r="G218" s="246"/>
      <c r="H218" s="246"/>
      <c r="I218" s="246"/>
      <c r="J218" s="246"/>
      <c r="K218" s="246"/>
      <c r="L218" s="246"/>
      <c r="M218" s="246"/>
      <c r="N218" s="159"/>
      <c r="O218" s="159"/>
    </row>
    <row r="219" spans="1:15" ht="15" customHeight="1" x14ac:dyDescent="0.25">
      <c r="A219" s="74"/>
      <c r="B219" s="246"/>
      <c r="C219" s="246"/>
      <c r="D219" s="246"/>
      <c r="E219" s="246"/>
      <c r="F219" s="246"/>
      <c r="G219" s="246"/>
      <c r="H219" s="246"/>
      <c r="I219" s="246"/>
      <c r="J219" s="246"/>
      <c r="K219" s="246"/>
      <c r="L219" s="246"/>
      <c r="M219" s="246"/>
      <c r="N219" s="159"/>
      <c r="O219" s="159"/>
    </row>
    <row r="220" spans="1:15" ht="15" customHeight="1" x14ac:dyDescent="0.25">
      <c r="A220" s="74"/>
      <c r="B220" s="246"/>
      <c r="C220" s="246"/>
      <c r="D220" s="246"/>
      <c r="E220" s="246"/>
      <c r="F220" s="246"/>
      <c r="G220" s="246"/>
      <c r="H220" s="246"/>
      <c r="I220" s="246"/>
      <c r="J220" s="246"/>
      <c r="K220" s="246"/>
      <c r="L220" s="246"/>
      <c r="M220" s="246"/>
      <c r="N220" s="159"/>
      <c r="O220" s="159"/>
    </row>
    <row r="221" spans="1:15" ht="15" customHeight="1" x14ac:dyDescent="0.25">
      <c r="A221" s="74"/>
      <c r="B221" s="246"/>
      <c r="C221" s="246"/>
      <c r="D221" s="246"/>
      <c r="E221" s="246"/>
      <c r="F221" s="246"/>
      <c r="G221" s="246"/>
      <c r="H221" s="246"/>
      <c r="I221" s="246"/>
      <c r="J221" s="246"/>
      <c r="K221" s="246"/>
      <c r="L221" s="246"/>
      <c r="M221" s="246"/>
      <c r="N221" s="159"/>
      <c r="O221" s="159"/>
    </row>
    <row r="222" spans="1:15" ht="18" x14ac:dyDescent="0.25">
      <c r="A222" s="74"/>
      <c r="B222" s="246"/>
      <c r="C222" s="246"/>
      <c r="D222" s="246"/>
      <c r="E222" s="246"/>
      <c r="F222" s="246"/>
      <c r="G222" s="246"/>
      <c r="H222" s="246"/>
      <c r="I222" s="246"/>
      <c r="J222" s="246"/>
      <c r="K222" s="246"/>
      <c r="L222" s="246"/>
      <c r="M222" s="246"/>
      <c r="N222" s="159"/>
      <c r="O222" s="159"/>
    </row>
    <row r="223" spans="1:15" x14ac:dyDescent="0.25"/>
    <row r="224" spans="1:15" x14ac:dyDescent="0.25"/>
    <row r="225" x14ac:dyDescent="0.25"/>
    <row r="226" x14ac:dyDescent="0.25"/>
  </sheetData>
  <sheetProtection algorithmName="SHA-512" hashValue="d3KjJgxt5QqXqWmAQmmkZr7kG+43BFOZqIHy/ApFLGGX1q761tUz7lIBm/keiIb0U8KkDyNlSFLrsYCvCuyOfQ==" saltValue="LC8Y2S+Vw0228JN4zPlOWw==" spinCount="100000" sheet="1" objects="1" scenarios="1" selectLockedCells="1"/>
  <mergeCells count="199">
    <mergeCell ref="B121:K121"/>
    <mergeCell ref="B6:N6"/>
    <mergeCell ref="B111:M115"/>
    <mergeCell ref="B93:K93"/>
    <mergeCell ref="B178:F178"/>
    <mergeCell ref="B181:F181"/>
    <mergeCell ref="H134:M134"/>
    <mergeCell ref="H135:M135"/>
    <mergeCell ref="H136:M136"/>
    <mergeCell ref="B137:D137"/>
    <mergeCell ref="E147:F147"/>
    <mergeCell ref="B138:D138"/>
    <mergeCell ref="G147:H147"/>
    <mergeCell ref="B180:F180"/>
    <mergeCell ref="G180:H180"/>
    <mergeCell ref="I180:J180"/>
    <mergeCell ref="K171:N171"/>
    <mergeCell ref="B176:F176"/>
    <mergeCell ref="G176:H176"/>
    <mergeCell ref="G169:H169"/>
    <mergeCell ref="I169:J169"/>
    <mergeCell ref="K164:N164"/>
    <mergeCell ref="K165:N165"/>
    <mergeCell ref="K166:N166"/>
    <mergeCell ref="G182:H182"/>
    <mergeCell ref="K174:N174"/>
    <mergeCell ref="G170:H170"/>
    <mergeCell ref="I170:J170"/>
    <mergeCell ref="G171:H171"/>
    <mergeCell ref="I171:J171"/>
    <mergeCell ref="G172:H172"/>
    <mergeCell ref="I172:J172"/>
    <mergeCell ref="I178:J178"/>
    <mergeCell ref="I181:J181"/>
    <mergeCell ref="I182:J182"/>
    <mergeCell ref="I176:J176"/>
    <mergeCell ref="G178:H178"/>
    <mergeCell ref="G181:H181"/>
    <mergeCell ref="Q173:R173"/>
    <mergeCell ref="E139:G139"/>
    <mergeCell ref="E140:G140"/>
    <mergeCell ref="E141:G141"/>
    <mergeCell ref="H139:M139"/>
    <mergeCell ref="H140:M140"/>
    <mergeCell ref="H141:M141"/>
    <mergeCell ref="B153:D153"/>
    <mergeCell ref="B154:D154"/>
    <mergeCell ref="B155:D155"/>
    <mergeCell ref="B156:D156"/>
    <mergeCell ref="B157:D157"/>
    <mergeCell ref="B158:D158"/>
    <mergeCell ref="Q160:R160"/>
    <mergeCell ref="K154:N154"/>
    <mergeCell ref="K155:N155"/>
    <mergeCell ref="K156:N156"/>
    <mergeCell ref="K157:N157"/>
    <mergeCell ref="H142:M142"/>
    <mergeCell ref="B144:M144"/>
    <mergeCell ref="B140:D140"/>
    <mergeCell ref="B141:D141"/>
    <mergeCell ref="K170:N170"/>
    <mergeCell ref="K172:N172"/>
    <mergeCell ref="L7:N10"/>
    <mergeCell ref="B7:K10"/>
    <mergeCell ref="B195:M222"/>
    <mergeCell ref="E132:G132"/>
    <mergeCell ref="E133:G133"/>
    <mergeCell ref="H133:M133"/>
    <mergeCell ref="H132:M132"/>
    <mergeCell ref="B139:D139"/>
    <mergeCell ref="B142:D142"/>
    <mergeCell ref="I147:J147"/>
    <mergeCell ref="E142:G142"/>
    <mergeCell ref="B184:M184"/>
    <mergeCell ref="C41:M41"/>
    <mergeCell ref="K163:N163"/>
    <mergeCell ref="B192:M192"/>
    <mergeCell ref="B189:M191"/>
    <mergeCell ref="B152:D152"/>
    <mergeCell ref="B147:D148"/>
    <mergeCell ref="K147:N148"/>
    <mergeCell ref="K149:N149"/>
    <mergeCell ref="B182:F182"/>
    <mergeCell ref="K173:N173"/>
    <mergeCell ref="K13:M13"/>
    <mergeCell ref="I13:J13"/>
    <mergeCell ref="B16:M16"/>
    <mergeCell ref="B49:M50"/>
    <mergeCell ref="I21:M21"/>
    <mergeCell ref="I23:M23"/>
    <mergeCell ref="B21:G21"/>
    <mergeCell ref="B23:G23"/>
    <mergeCell ref="B27:E27"/>
    <mergeCell ref="G27:M27"/>
    <mergeCell ref="B29:E29"/>
    <mergeCell ref="G29:J29"/>
    <mergeCell ref="G33:M33"/>
    <mergeCell ref="B33:E33"/>
    <mergeCell ref="B35:C35"/>
    <mergeCell ref="D35:F35"/>
    <mergeCell ref="B38:M38"/>
    <mergeCell ref="B40:M40"/>
    <mergeCell ref="B31:E31"/>
    <mergeCell ref="B58:M58"/>
    <mergeCell ref="B59:M63"/>
    <mergeCell ref="B64:M64"/>
    <mergeCell ref="B109:M109"/>
    <mergeCell ref="B66:C66"/>
    <mergeCell ref="G66:H66"/>
    <mergeCell ref="B69:C69"/>
    <mergeCell ref="G69:H69"/>
    <mergeCell ref="B105:M105"/>
    <mergeCell ref="B95:K95"/>
    <mergeCell ref="B96:K96"/>
    <mergeCell ref="B97:K97"/>
    <mergeCell ref="B98:K98"/>
    <mergeCell ref="B99:K99"/>
    <mergeCell ref="B100:K100"/>
    <mergeCell ref="B101:K101"/>
    <mergeCell ref="B102:K102"/>
    <mergeCell ref="B107:K107"/>
    <mergeCell ref="B94:K94"/>
    <mergeCell ref="B73:M77"/>
    <mergeCell ref="B72:M72"/>
    <mergeCell ref="D81:E81"/>
    <mergeCell ref="B86:K86"/>
    <mergeCell ref="B87:K87"/>
    <mergeCell ref="E134:G134"/>
    <mergeCell ref="E135:G135"/>
    <mergeCell ref="K161:N162"/>
    <mergeCell ref="K153:N153"/>
    <mergeCell ref="B149:D149"/>
    <mergeCell ref="B150:D150"/>
    <mergeCell ref="K158:N158"/>
    <mergeCell ref="K159:N159"/>
    <mergeCell ref="K168:N168"/>
    <mergeCell ref="G164:H164"/>
    <mergeCell ref="I164:J164"/>
    <mergeCell ref="G165:H165"/>
    <mergeCell ref="I165:J165"/>
    <mergeCell ref="G166:H166"/>
    <mergeCell ref="I166:J166"/>
    <mergeCell ref="G167:H167"/>
    <mergeCell ref="I167:J167"/>
    <mergeCell ref="G168:H168"/>
    <mergeCell ref="I168:J168"/>
    <mergeCell ref="G161:H162"/>
    <mergeCell ref="I161:J162"/>
    <mergeCell ref="G163:H163"/>
    <mergeCell ref="I163:J163"/>
    <mergeCell ref="E138:G138"/>
    <mergeCell ref="B89:K89"/>
    <mergeCell ref="B90:K90"/>
    <mergeCell ref="B91:K91"/>
    <mergeCell ref="B92:K92"/>
    <mergeCell ref="K150:N150"/>
    <mergeCell ref="K151:N151"/>
    <mergeCell ref="B186:N186"/>
    <mergeCell ref="B110:K110"/>
    <mergeCell ref="B124:K124"/>
    <mergeCell ref="B126:M126"/>
    <mergeCell ref="B177:F177"/>
    <mergeCell ref="G177:H177"/>
    <mergeCell ref="I177:J177"/>
    <mergeCell ref="B125:L125"/>
    <mergeCell ref="B131:M131"/>
    <mergeCell ref="B132:D132"/>
    <mergeCell ref="B133:D133"/>
    <mergeCell ref="K152:N152"/>
    <mergeCell ref="B151:D151"/>
    <mergeCell ref="H137:M137"/>
    <mergeCell ref="H138:M138"/>
    <mergeCell ref="B136:D136"/>
    <mergeCell ref="B134:D134"/>
    <mergeCell ref="B135:D135"/>
    <mergeCell ref="B84:K84"/>
    <mergeCell ref="B108:K108"/>
    <mergeCell ref="B185:N185"/>
    <mergeCell ref="B128:M128"/>
    <mergeCell ref="B118:M118"/>
    <mergeCell ref="B161:F162"/>
    <mergeCell ref="B163:F163"/>
    <mergeCell ref="B164:F164"/>
    <mergeCell ref="B165:F165"/>
    <mergeCell ref="B166:F166"/>
    <mergeCell ref="B167:F167"/>
    <mergeCell ref="B168:F168"/>
    <mergeCell ref="B169:F169"/>
    <mergeCell ref="B170:F170"/>
    <mergeCell ref="B171:F171"/>
    <mergeCell ref="B172:F172"/>
    <mergeCell ref="K169:N169"/>
    <mergeCell ref="K167:N167"/>
    <mergeCell ref="E136:G136"/>
    <mergeCell ref="E137:G137"/>
    <mergeCell ref="B179:F179"/>
    <mergeCell ref="G179:H179"/>
    <mergeCell ref="I179:J179"/>
    <mergeCell ref="B88:K88"/>
  </mergeCells>
  <phoneticPr fontId="28" type="noConversion"/>
  <conditionalFormatting sqref="G182:H182">
    <cfRule type="expression" dxfId="21" priority="11">
      <formula>$G$182&lt;&gt;1</formula>
    </cfRule>
  </conditionalFormatting>
  <conditionalFormatting sqref="M86:M87">
    <cfRule type="containsText" dxfId="20" priority="10" operator="containsText" text="Y">
      <formula>NOT(ISERROR(SEARCH("Y",M86)))</formula>
    </cfRule>
  </conditionalFormatting>
  <conditionalFormatting sqref="M89:M94">
    <cfRule type="containsText" dxfId="19" priority="9" operator="containsText" text="Y">
      <formula>NOT(ISERROR(SEARCH("Y",M89)))</formula>
    </cfRule>
  </conditionalFormatting>
  <conditionalFormatting sqref="M96">
    <cfRule type="containsText" dxfId="18" priority="8" operator="containsText" text="Y">
      <formula>NOT(ISERROR(SEARCH("Y",M96)))</formula>
    </cfRule>
  </conditionalFormatting>
  <conditionalFormatting sqref="M98">
    <cfRule type="containsText" dxfId="17" priority="7" operator="containsText" text="Y">
      <formula>NOT(ISERROR(SEARCH("Y",M98)))</formula>
    </cfRule>
  </conditionalFormatting>
  <conditionalFormatting sqref="M99">
    <cfRule type="containsText" dxfId="16" priority="6" operator="containsText" text="Y">
      <formula>NOT(ISERROR(SEARCH("Y",M99)))</formula>
    </cfRule>
  </conditionalFormatting>
  <conditionalFormatting sqref="M101">
    <cfRule type="containsText" dxfId="15" priority="5" operator="containsText" text="Y">
      <formula>NOT(ISERROR(SEARCH("Y",M101)))</formula>
    </cfRule>
  </conditionalFormatting>
  <conditionalFormatting sqref="M102">
    <cfRule type="containsText" dxfId="14" priority="4" operator="containsText" text="Y">
      <formula>NOT(ISERROR(SEARCH("Y",M102)))</formula>
    </cfRule>
  </conditionalFormatting>
  <conditionalFormatting sqref="M107">
    <cfRule type="containsText" dxfId="13" priority="3" operator="containsText" text="Y">
      <formula>NOT(ISERROR(SEARCH("Y",M107)))</formula>
    </cfRule>
  </conditionalFormatting>
  <conditionalFormatting sqref="M124">
    <cfRule type="containsText" dxfId="12" priority="2" operator="containsText" text="Y">
      <formula>NOT(ISERROR(SEARCH("Y",M124)))</formula>
    </cfRule>
  </conditionalFormatting>
  <conditionalFormatting sqref="M121:M122">
    <cfRule type="containsText" dxfId="11" priority="1" operator="containsText" text="Y">
      <formula>NOT(ISERROR(SEARCH("Y",M121)))</formula>
    </cfRule>
  </conditionalFormatting>
  <dataValidations count="7">
    <dataValidation type="custom" showInputMessage="1" showErrorMessage="1" sqref="M46:N46 M71:N71 O184:O186 N184" xr:uid="{00000000-0002-0000-0100-000000000000}">
      <formula1>"NO "</formula1>
    </dataValidation>
    <dataValidation type="whole" errorStyle="warning" allowBlank="1" showInputMessage="1" showErrorMessage="1" errorTitle="Excessive Rate" error="An hourly rate is set too high, refer to this link for BC acceptable Engineering rates." sqref="F149:F158 H149:H158 J149:J158" xr:uid="{00000000-0002-0000-0100-000003000000}">
      <formula1>0</formula1>
      <formula2>300</formula2>
    </dataValidation>
    <dataValidation type="list" allowBlank="1" showInputMessage="1" showErrorMessage="1" sqref="B39 B41 B43 B47 B53 B81" xr:uid="{00000000-0002-0000-0100-000004000000}">
      <formula1>"Yes, No"</formula1>
    </dataValidation>
    <dataValidation type="list" allowBlank="1" showInputMessage="1" showErrorMessage="1" sqref="H143" xr:uid="{00000000-0002-0000-0100-000005000000}">
      <formula1>Roles</formula1>
    </dataValidation>
    <dataValidation type="list" allowBlank="1" showInputMessage="1" showErrorMessage="1" sqref="K143" xr:uid="{00000000-0002-0000-0100-000006000000}">
      <formula1>IndExpertise</formula1>
    </dataValidation>
    <dataValidation type="list" allowBlank="1" showInputMessage="1" showErrorMessage="1" sqref="M107 M127 M89:M94 M96 M98:M99 M101:M104 M117 M86:M87 M124 M121:M122" xr:uid="{70B1BC01-867B-4A43-9013-A8A1C4C48DD8}">
      <formula1>"Y,N"</formula1>
    </dataValidation>
    <dataValidation type="list" allowBlank="1" showInputMessage="1" showErrorMessage="1" sqref="H133:M142" xr:uid="{D6E9FFEC-3FEF-4F58-A9F4-DF18F6DBD305}">
      <formula1>"Energy Efficiency Mechanical,Energy Efficiency Lighting"</formula1>
    </dataValidation>
  </dataValidations>
  <printOptions horizontalCentered="1"/>
  <pageMargins left="0.25" right="0.25" top="1.05" bottom="0.6" header="0.25" footer="0.1"/>
  <pageSetup scale="94" fitToHeight="0" orientation="portrait" r:id="rId1"/>
  <headerFooter scaleWithDoc="0" alignWithMargins="0">
    <oddFooter>&amp;CPage &amp;P of &amp;N&amp;R&amp;G</oddFooter>
  </headerFooter>
  <rowBreaks count="5" manualBreakCount="5">
    <brk id="36" max="16383" man="1"/>
    <brk id="70" max="16383" man="1"/>
    <brk id="83" max="16383" man="1"/>
    <brk id="129" max="16383" man="1"/>
    <brk id="174" max="16383" man="1"/>
  </rowBreaks>
  <ignoredErrors>
    <ignoredError sqref="I181 I178"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78F6D-7F73-4575-AE87-09AEAD390406}">
  <sheetPr>
    <tabColor theme="4" tint="0.39997558519241921"/>
    <pageSetUpPr fitToPage="1"/>
  </sheetPr>
  <dimension ref="A1:S227"/>
  <sheetViews>
    <sheetView showGridLines="0" zoomScaleNormal="100" zoomScaleSheetLayoutView="100" workbookViewId="0">
      <selection activeCell="B28" sqref="B28:E28"/>
    </sheetView>
  </sheetViews>
  <sheetFormatPr defaultColWidth="0" defaultRowHeight="15.65" customHeight="1" zeroHeight="1" x14ac:dyDescent="0.25"/>
  <cols>
    <col min="1" max="1" width="3.08984375" style="71" customWidth="1"/>
    <col min="2" max="2" width="8.6328125" style="73" customWidth="1"/>
    <col min="3" max="3" width="14.08984375" style="73" customWidth="1"/>
    <col min="4" max="4" width="6.6328125" style="73" customWidth="1"/>
    <col min="5" max="5" width="9" style="73" customWidth="1"/>
    <col min="6" max="10" width="8.453125" style="73" customWidth="1"/>
    <col min="11" max="13" width="5.08984375" style="73" customWidth="1"/>
    <col min="14" max="15" width="5.08984375" style="72" customWidth="1"/>
    <col min="16" max="16" width="12.453125" style="73" hidden="1" customWidth="1"/>
    <col min="17" max="17" width="9.6328125" style="73" hidden="1" customWidth="1"/>
    <col min="18" max="18" width="8.984375E-2" style="73" hidden="1" customWidth="1"/>
    <col min="19" max="19" width="0" style="73" hidden="1" customWidth="1"/>
    <col min="20" max="16384" width="35.36328125" style="73" hidden="1"/>
  </cols>
  <sheetData>
    <row r="1" spans="1:15" ht="15.5" x14ac:dyDescent="0.25"/>
    <row r="2" spans="1:15" ht="15.5" x14ac:dyDescent="0.25"/>
    <row r="3" spans="1:15" ht="15.5" x14ac:dyDescent="0.25"/>
    <row r="4" spans="1:15" ht="15.5" x14ac:dyDescent="0.25"/>
    <row r="5" spans="1:15" ht="15.5" x14ac:dyDescent="0.25"/>
    <row r="6" spans="1:15" s="63" customFormat="1" ht="54.65" customHeight="1" thickBot="1" x14ac:dyDescent="0.3">
      <c r="A6" s="62"/>
      <c r="B6" s="308" t="s">
        <v>401</v>
      </c>
      <c r="C6" s="308"/>
      <c r="D6" s="308"/>
      <c r="E6" s="308"/>
      <c r="F6" s="308"/>
      <c r="G6" s="308"/>
      <c r="H6" s="308"/>
      <c r="I6" s="308"/>
      <c r="J6" s="308"/>
      <c r="K6" s="308"/>
      <c r="L6" s="308"/>
      <c r="M6" s="308"/>
      <c r="N6" s="308"/>
      <c r="O6" s="64"/>
    </row>
    <row r="7" spans="1:15" s="175" customFormat="1" ht="36" customHeight="1" thickBot="1" x14ac:dyDescent="0.3">
      <c r="A7" s="173"/>
      <c r="B7" s="329" t="s">
        <v>374</v>
      </c>
      <c r="C7" s="329"/>
      <c r="D7" s="329"/>
      <c r="E7" s="329"/>
      <c r="F7" s="329"/>
      <c r="G7" s="329"/>
      <c r="H7" s="329"/>
      <c r="I7" s="329"/>
      <c r="J7" s="329"/>
      <c r="K7" s="329"/>
      <c r="L7" s="329"/>
      <c r="M7" s="329"/>
      <c r="N7" s="329"/>
      <c r="O7" s="174"/>
    </row>
    <row r="8" spans="1:15" s="65" customFormat="1" ht="11.15" customHeight="1" x14ac:dyDescent="0.25">
      <c r="B8" s="271" t="s">
        <v>350</v>
      </c>
      <c r="C8" s="272"/>
      <c r="D8" s="272"/>
      <c r="E8" s="272"/>
      <c r="F8" s="272"/>
      <c r="G8" s="272"/>
      <c r="H8" s="272"/>
      <c r="I8" s="272"/>
      <c r="J8" s="272"/>
      <c r="K8" s="273"/>
      <c r="L8" s="262" t="s">
        <v>402</v>
      </c>
      <c r="M8" s="263"/>
      <c r="N8" s="264"/>
      <c r="O8" s="66"/>
    </row>
    <row r="9" spans="1:15" s="65" customFormat="1" ht="11.15" customHeight="1" x14ac:dyDescent="0.25">
      <c r="B9" s="274"/>
      <c r="C9" s="275"/>
      <c r="D9" s="275"/>
      <c r="E9" s="275"/>
      <c r="F9" s="275"/>
      <c r="G9" s="275"/>
      <c r="H9" s="275"/>
      <c r="I9" s="275"/>
      <c r="J9" s="275"/>
      <c r="K9" s="276"/>
      <c r="L9" s="265"/>
      <c r="M9" s="266"/>
      <c r="N9" s="267"/>
      <c r="O9" s="66"/>
    </row>
    <row r="10" spans="1:15" s="65" customFormat="1" ht="11.15" customHeight="1" x14ac:dyDescent="0.25">
      <c r="B10" s="274"/>
      <c r="C10" s="275"/>
      <c r="D10" s="275"/>
      <c r="E10" s="275"/>
      <c r="F10" s="275"/>
      <c r="G10" s="275"/>
      <c r="H10" s="275"/>
      <c r="I10" s="275"/>
      <c r="J10" s="275"/>
      <c r="K10" s="276"/>
      <c r="L10" s="265"/>
      <c r="M10" s="266"/>
      <c r="N10" s="267"/>
      <c r="O10" s="66"/>
    </row>
    <row r="11" spans="1:15" s="65" customFormat="1" ht="11.15" customHeight="1" thickBot="1" x14ac:dyDescent="0.3">
      <c r="A11" s="67"/>
      <c r="B11" s="277"/>
      <c r="C11" s="278"/>
      <c r="D11" s="278"/>
      <c r="E11" s="278"/>
      <c r="F11" s="278"/>
      <c r="G11" s="278"/>
      <c r="H11" s="278"/>
      <c r="I11" s="278"/>
      <c r="J11" s="278"/>
      <c r="K11" s="279"/>
      <c r="L11" s="268"/>
      <c r="M11" s="269"/>
      <c r="N11" s="270"/>
      <c r="O11" s="66"/>
    </row>
    <row r="12" spans="1:15" s="65" customFormat="1" ht="9" customHeight="1" x14ac:dyDescent="0.25">
      <c r="A12" s="67"/>
      <c r="B12" s="166"/>
      <c r="C12" s="166"/>
      <c r="D12" s="166"/>
      <c r="E12" s="166"/>
      <c r="F12" s="166"/>
      <c r="G12" s="166"/>
      <c r="H12" s="166"/>
      <c r="I12" s="166"/>
      <c r="J12" s="166"/>
      <c r="K12" s="166"/>
      <c r="L12" s="165"/>
      <c r="M12" s="165"/>
      <c r="N12" s="70"/>
      <c r="O12" s="66"/>
    </row>
    <row r="13" spans="1:15" ht="22.5" customHeight="1" x14ac:dyDescent="0.25">
      <c r="B13" s="43" t="s">
        <v>14</v>
      </c>
      <c r="C13" s="43"/>
      <c r="D13" s="43"/>
      <c r="E13" s="43"/>
      <c r="F13" s="43"/>
      <c r="G13" s="43"/>
      <c r="H13" s="43"/>
      <c r="I13" s="43"/>
      <c r="J13" s="43"/>
      <c r="K13" s="43"/>
      <c r="L13" s="43"/>
      <c r="M13" s="43"/>
      <c r="N13" s="61"/>
    </row>
    <row r="14" spans="1:15" ht="15" customHeight="1" x14ac:dyDescent="0.25">
      <c r="A14" s="74"/>
      <c r="B14" s="75" t="s">
        <v>15</v>
      </c>
      <c r="C14" s="176">
        <f>'Site 1'!C13</f>
        <v>0</v>
      </c>
      <c r="D14" s="167" t="str">
        <f>IF(C14="","Enter 0 if initial version","")</f>
        <v/>
      </c>
      <c r="H14" s="75" t="s">
        <v>16</v>
      </c>
      <c r="I14" s="324">
        <f>'Site 1'!I13</f>
        <v>0</v>
      </c>
      <c r="J14" s="325"/>
      <c r="K14" s="260" t="str">
        <f>IF(J14="","yyyy-mm-dd","")</f>
        <v>yyyy-mm-dd</v>
      </c>
      <c r="L14" s="260"/>
      <c r="M14" s="260"/>
    </row>
    <row r="15" spans="1:15" ht="15" customHeight="1" x14ac:dyDescent="0.25">
      <c r="A15" s="74"/>
      <c r="B15" s="75"/>
      <c r="C15" s="77"/>
      <c r="D15" s="167"/>
      <c r="H15" s="75"/>
      <c r="I15" s="75"/>
      <c r="J15" s="75"/>
      <c r="K15" s="167"/>
      <c r="L15" s="167"/>
      <c r="M15" s="167"/>
    </row>
    <row r="16" spans="1:15" ht="15" customHeight="1" x14ac:dyDescent="0.3">
      <c r="A16" s="73"/>
      <c r="B16" s="78" t="s">
        <v>57</v>
      </c>
    </row>
    <row r="17" spans="1:15" ht="15" customHeight="1" x14ac:dyDescent="0.25">
      <c r="A17" s="73"/>
      <c r="B17" s="326">
        <f>'Site 1'!B16</f>
        <v>0</v>
      </c>
      <c r="C17" s="327"/>
      <c r="D17" s="327"/>
      <c r="E17" s="327"/>
      <c r="F17" s="327"/>
      <c r="G17" s="327"/>
      <c r="H17" s="327"/>
      <c r="I17" s="327"/>
      <c r="J17" s="327"/>
      <c r="K17" s="327"/>
      <c r="L17" s="327"/>
      <c r="M17" s="328"/>
      <c r="N17" s="79"/>
      <c r="O17" s="79"/>
    </row>
    <row r="18" spans="1:15" ht="15" customHeight="1" x14ac:dyDescent="0.25">
      <c r="A18" s="73"/>
      <c r="B18" s="80" t="s">
        <v>17</v>
      </c>
      <c r="C18" s="81"/>
      <c r="D18" s="81"/>
      <c r="E18" s="81"/>
      <c r="F18" s="81"/>
      <c r="G18" s="81"/>
      <c r="H18" s="81"/>
      <c r="I18" s="81"/>
      <c r="J18" s="81"/>
      <c r="K18" s="81"/>
      <c r="L18" s="81"/>
      <c r="M18" s="81"/>
      <c r="N18" s="82"/>
    </row>
    <row r="19" spans="1:15" ht="15" customHeight="1" x14ac:dyDescent="0.25">
      <c r="A19" s="73"/>
      <c r="B19" s="80"/>
      <c r="C19" s="81"/>
      <c r="D19" s="81"/>
      <c r="E19" s="81"/>
      <c r="F19" s="81"/>
      <c r="G19" s="81"/>
      <c r="H19" s="81"/>
      <c r="I19" s="81"/>
      <c r="J19" s="81"/>
      <c r="K19" s="81"/>
      <c r="L19" s="81"/>
      <c r="M19" s="81"/>
      <c r="N19" s="82"/>
    </row>
    <row r="20" spans="1:15" ht="18" x14ac:dyDescent="0.25">
      <c r="A20" s="73"/>
      <c r="B20" s="83" t="s">
        <v>356</v>
      </c>
      <c r="C20" s="84"/>
      <c r="D20" s="84"/>
      <c r="E20" s="84"/>
      <c r="F20" s="84"/>
      <c r="G20" s="84"/>
      <c r="H20" s="84"/>
      <c r="I20" s="84"/>
      <c r="J20" s="84"/>
      <c r="K20" s="84"/>
      <c r="L20" s="84"/>
      <c r="M20" s="84"/>
    </row>
    <row r="21" spans="1:15" s="85" customFormat="1" ht="15" customHeight="1" x14ac:dyDescent="0.3">
      <c r="B21" s="78" t="s">
        <v>18</v>
      </c>
      <c r="I21" s="78" t="s">
        <v>19</v>
      </c>
      <c r="N21" s="86"/>
      <c r="O21" s="86"/>
    </row>
    <row r="22" spans="1:15" ht="15" customHeight="1" x14ac:dyDescent="0.25">
      <c r="A22" s="74"/>
      <c r="B22" s="332">
        <f>'Site 1'!B21</f>
        <v>0</v>
      </c>
      <c r="C22" s="332"/>
      <c r="D22" s="332"/>
      <c r="E22" s="332"/>
      <c r="F22" s="332"/>
      <c r="G22" s="332"/>
      <c r="H22" s="87"/>
      <c r="I22" s="332">
        <f>'Site 1'!I21</f>
        <v>0</v>
      </c>
      <c r="J22" s="332"/>
      <c r="K22" s="332"/>
      <c r="L22" s="332"/>
      <c r="M22" s="332"/>
    </row>
    <row r="23" spans="1:15" s="85" customFormat="1" ht="15" customHeight="1" x14ac:dyDescent="0.3">
      <c r="B23" s="78" t="s">
        <v>20</v>
      </c>
      <c r="I23" s="78" t="s">
        <v>21</v>
      </c>
      <c r="N23" s="86"/>
      <c r="O23" s="86"/>
    </row>
    <row r="24" spans="1:15" ht="15" customHeight="1" x14ac:dyDescent="0.25">
      <c r="A24" s="74"/>
      <c r="B24" s="332">
        <f>'Site 1'!B23</f>
        <v>0</v>
      </c>
      <c r="C24" s="332"/>
      <c r="D24" s="332"/>
      <c r="E24" s="332"/>
      <c r="F24" s="332"/>
      <c r="G24" s="332"/>
      <c r="H24" s="88"/>
      <c r="I24" s="332">
        <f>'Site 1'!I23</f>
        <v>0</v>
      </c>
      <c r="J24" s="332"/>
      <c r="K24" s="332"/>
      <c r="L24" s="332"/>
      <c r="M24" s="332"/>
    </row>
    <row r="25" spans="1:15" ht="15" customHeight="1" x14ac:dyDescent="0.25">
      <c r="A25" s="74"/>
      <c r="C25" s="89"/>
      <c r="D25" s="90"/>
      <c r="G25" s="90"/>
      <c r="H25" s="90"/>
      <c r="I25" s="90"/>
      <c r="J25" s="90"/>
      <c r="K25" s="90"/>
      <c r="L25" s="90"/>
      <c r="M25" s="90"/>
    </row>
    <row r="26" spans="1:15" ht="22.5" customHeight="1" x14ac:dyDescent="0.25">
      <c r="A26" s="73"/>
      <c r="B26" s="43" t="s">
        <v>22</v>
      </c>
      <c r="C26" s="43"/>
      <c r="D26" s="43"/>
      <c r="E26" s="43"/>
      <c r="F26" s="43"/>
      <c r="G26" s="43"/>
      <c r="H26" s="43"/>
      <c r="I26" s="43"/>
      <c r="J26" s="43"/>
      <c r="K26" s="43"/>
      <c r="L26" s="43"/>
      <c r="M26" s="43"/>
      <c r="N26" s="61"/>
    </row>
    <row r="27" spans="1:15" s="85" customFormat="1" ht="15" customHeight="1" x14ac:dyDescent="0.3">
      <c r="B27" s="78" t="s">
        <v>353</v>
      </c>
      <c r="G27" s="78" t="s">
        <v>23</v>
      </c>
      <c r="N27" s="86"/>
      <c r="O27" s="86"/>
    </row>
    <row r="28" spans="1:15" ht="15" customHeight="1" x14ac:dyDescent="0.25">
      <c r="A28" s="74"/>
      <c r="B28" s="207"/>
      <c r="C28" s="207"/>
      <c r="D28" s="207"/>
      <c r="E28" s="207"/>
      <c r="G28" s="207"/>
      <c r="H28" s="207"/>
      <c r="I28" s="207"/>
      <c r="J28" s="207"/>
      <c r="K28" s="207"/>
      <c r="L28" s="207"/>
      <c r="M28" s="207"/>
    </row>
    <row r="29" spans="1:15" s="85" customFormat="1" ht="15" customHeight="1" x14ac:dyDescent="0.3">
      <c r="B29" s="78" t="s">
        <v>24</v>
      </c>
      <c r="G29" s="78" t="s">
        <v>25</v>
      </c>
      <c r="N29" s="86"/>
      <c r="O29" s="86"/>
    </row>
    <row r="30" spans="1:15" ht="15" customHeight="1" x14ac:dyDescent="0.25">
      <c r="A30" s="74"/>
      <c r="B30" s="207"/>
      <c r="C30" s="207"/>
      <c r="D30" s="207"/>
      <c r="E30" s="207"/>
      <c r="G30" s="207"/>
      <c r="H30" s="207"/>
      <c r="I30" s="207"/>
      <c r="J30" s="207"/>
    </row>
    <row r="31" spans="1:15" s="85" customFormat="1" ht="15" customHeight="1" x14ac:dyDescent="0.3">
      <c r="B31" s="78" t="s">
        <v>361</v>
      </c>
      <c r="G31" s="73"/>
      <c r="H31" s="73"/>
      <c r="I31" s="73"/>
      <c r="J31" s="73"/>
      <c r="K31" s="73"/>
      <c r="L31" s="73"/>
      <c r="M31" s="73"/>
      <c r="N31" s="72"/>
      <c r="O31" s="86"/>
    </row>
    <row r="32" spans="1:15" ht="15" customHeight="1" x14ac:dyDescent="0.25">
      <c r="A32" s="73"/>
      <c r="B32" s="207"/>
      <c r="C32" s="207"/>
      <c r="D32" s="207"/>
      <c r="E32" s="207"/>
      <c r="F32" s="91"/>
    </row>
    <row r="33" spans="1:15" s="85" customFormat="1" ht="15" customHeight="1" x14ac:dyDescent="0.3">
      <c r="B33" s="78" t="s">
        <v>347</v>
      </c>
      <c r="G33" s="78" t="s">
        <v>348</v>
      </c>
      <c r="N33" s="86"/>
      <c r="O33" s="86"/>
    </row>
    <row r="34" spans="1:15" ht="15" customHeight="1" x14ac:dyDescent="0.25">
      <c r="A34" s="74"/>
      <c r="B34" s="207"/>
      <c r="C34" s="207"/>
      <c r="D34" s="207"/>
      <c r="E34" s="207"/>
      <c r="G34" s="207"/>
      <c r="H34" s="207"/>
      <c r="I34" s="207"/>
      <c r="J34" s="207"/>
      <c r="K34" s="207"/>
      <c r="L34" s="207"/>
      <c r="M34" s="207"/>
      <c r="N34" s="92"/>
    </row>
    <row r="35" spans="1:15" s="85" customFormat="1" ht="15" customHeight="1" x14ac:dyDescent="0.3">
      <c r="B35" s="78" t="s">
        <v>58</v>
      </c>
      <c r="G35" s="43"/>
      <c r="H35" s="43"/>
      <c r="I35" s="43"/>
      <c r="J35" s="43"/>
      <c r="K35" s="43"/>
      <c r="L35" s="73"/>
      <c r="N35" s="86"/>
      <c r="O35" s="86"/>
    </row>
    <row r="36" spans="1:15" ht="15" customHeight="1" x14ac:dyDescent="0.25">
      <c r="A36" s="73"/>
      <c r="B36" s="330">
        <f>'Site 1'!B35</f>
        <v>0</v>
      </c>
      <c r="C36" s="331"/>
      <c r="D36" s="260" t="s">
        <v>27</v>
      </c>
      <c r="E36" s="260"/>
      <c r="F36" s="260"/>
      <c r="G36" s="43"/>
      <c r="H36" s="43"/>
      <c r="I36" s="43"/>
      <c r="J36" s="43"/>
      <c r="K36" s="43"/>
    </row>
    <row r="37" spans="1:15" ht="15" customHeight="1" x14ac:dyDescent="0.25">
      <c r="A37" s="73"/>
      <c r="B37" s="43"/>
      <c r="C37" s="43"/>
      <c r="D37" s="43"/>
      <c r="E37" s="43"/>
      <c r="F37" s="43"/>
      <c r="G37" s="43"/>
      <c r="H37" s="43"/>
      <c r="I37" s="43"/>
      <c r="J37" s="43"/>
      <c r="K37" s="43"/>
    </row>
    <row r="38" spans="1:15" ht="22.5" customHeight="1" x14ac:dyDescent="0.25">
      <c r="A38" s="73"/>
      <c r="B38" s="43" t="s">
        <v>28</v>
      </c>
      <c r="C38" s="43"/>
      <c r="D38" s="43"/>
      <c r="E38" s="43"/>
      <c r="F38" s="43"/>
      <c r="G38" s="43"/>
      <c r="H38" s="43"/>
      <c r="I38" s="43"/>
      <c r="J38" s="43"/>
      <c r="K38" s="43"/>
    </row>
    <row r="39" spans="1:15" s="93" customFormat="1" ht="27.65" customHeight="1" x14ac:dyDescent="0.3">
      <c r="B39" s="261" t="s">
        <v>377</v>
      </c>
      <c r="C39" s="261"/>
      <c r="D39" s="261"/>
      <c r="E39" s="261"/>
      <c r="F39" s="261"/>
      <c r="G39" s="261"/>
      <c r="H39" s="261"/>
      <c r="I39" s="261"/>
      <c r="J39" s="261"/>
      <c r="K39" s="261"/>
      <c r="L39" s="261"/>
      <c r="M39" s="261"/>
      <c r="N39" s="86"/>
      <c r="O39" s="86"/>
    </row>
    <row r="40" spans="1:15" s="94" customFormat="1" ht="15" customHeight="1" x14ac:dyDescent="0.25">
      <c r="B40" s="162">
        <f>'Site 1'!B39</f>
        <v>0</v>
      </c>
      <c r="C40" s="95" t="str">
        <f>IF(B40="No","Registration as a P.Eng in BC is required for subsequent assessment or study.","")</f>
        <v/>
      </c>
      <c r="D40" s="96"/>
      <c r="E40" s="96"/>
      <c r="F40" s="96"/>
      <c r="G40" s="96"/>
      <c r="H40" s="96"/>
      <c r="I40" s="96"/>
      <c r="J40" s="96"/>
      <c r="K40" s="96"/>
      <c r="L40" s="96"/>
      <c r="M40" s="96"/>
      <c r="N40" s="97"/>
      <c r="O40" s="72"/>
    </row>
    <row r="41" spans="1:15" s="93" customFormat="1" ht="22.5" customHeight="1" x14ac:dyDescent="0.3">
      <c r="B41" s="261" t="s">
        <v>59</v>
      </c>
      <c r="C41" s="261"/>
      <c r="D41" s="261"/>
      <c r="E41" s="261"/>
      <c r="F41" s="261"/>
      <c r="G41" s="261"/>
      <c r="H41" s="261"/>
      <c r="I41" s="261"/>
      <c r="J41" s="261"/>
      <c r="K41" s="261"/>
      <c r="L41" s="261"/>
      <c r="M41" s="261"/>
      <c r="N41" s="86"/>
      <c r="O41" s="86"/>
    </row>
    <row r="42" spans="1:15" s="94" customFormat="1" ht="15" customHeight="1" x14ac:dyDescent="0.25">
      <c r="B42" s="162">
        <f>'Site 1'!B41</f>
        <v>0</v>
      </c>
      <c r="C42" s="282" t="str">
        <f>IF(B42="No","Registration as an Alliance member is required and fulfills part of BC Hydro's due diligence needs.","")</f>
        <v/>
      </c>
      <c r="D42" s="282"/>
      <c r="E42" s="282"/>
      <c r="F42" s="282"/>
      <c r="G42" s="282"/>
      <c r="H42" s="282"/>
      <c r="I42" s="282"/>
      <c r="J42" s="282"/>
      <c r="K42" s="282"/>
      <c r="L42" s="282"/>
      <c r="M42" s="282"/>
      <c r="N42" s="98"/>
      <c r="O42" s="72"/>
    </row>
    <row r="43" spans="1:15" s="85" customFormat="1" ht="22.5" customHeight="1" x14ac:dyDescent="0.3">
      <c r="B43" s="78" t="s">
        <v>60</v>
      </c>
      <c r="N43" s="86"/>
      <c r="O43" s="86"/>
    </row>
    <row r="44" spans="1:15" s="94" customFormat="1" ht="15" customHeight="1" x14ac:dyDescent="0.25">
      <c r="B44" s="162">
        <f>'Site 1'!B43</f>
        <v>0</v>
      </c>
      <c r="C44" s="95" t="str">
        <f>IF(B44="No","Please contact BC Hydro I&amp;D Engineering or Alliance regarding guidelines","")</f>
        <v/>
      </c>
      <c r="D44" s="96"/>
      <c r="E44" s="96"/>
      <c r="F44" s="96"/>
      <c r="G44" s="96"/>
      <c r="H44" s="96"/>
      <c r="I44" s="96"/>
      <c r="J44" s="96"/>
      <c r="K44" s="96"/>
      <c r="L44" s="96"/>
      <c r="M44" s="96"/>
      <c r="N44" s="97"/>
      <c r="O44" s="72"/>
    </row>
    <row r="45" spans="1:15" s="94" customFormat="1" ht="15" customHeight="1" x14ac:dyDescent="0.25">
      <c r="B45" s="99"/>
      <c r="C45" s="99"/>
      <c r="D45" s="99"/>
      <c r="E45" s="99"/>
      <c r="F45" s="99"/>
      <c r="G45" s="99"/>
      <c r="H45" s="99"/>
      <c r="I45" s="99"/>
      <c r="J45" s="99"/>
      <c r="K45" s="99"/>
      <c r="L45" s="99"/>
      <c r="M45" s="99"/>
      <c r="N45" s="100"/>
      <c r="O45" s="72"/>
    </row>
    <row r="46" spans="1:15" ht="20.25" customHeight="1" x14ac:dyDescent="0.25">
      <c r="A46" s="73"/>
      <c r="B46" s="43" t="s">
        <v>29</v>
      </c>
      <c r="C46" s="43"/>
      <c r="D46" s="43"/>
      <c r="E46" s="43"/>
      <c r="F46" s="43"/>
      <c r="G46" s="43"/>
      <c r="H46" s="43"/>
      <c r="I46" s="43"/>
      <c r="J46" s="43"/>
      <c r="K46" s="43"/>
      <c r="L46" s="43"/>
      <c r="M46" s="43"/>
      <c r="N46" s="61"/>
    </row>
    <row r="47" spans="1:15" s="101" customFormat="1" ht="15" customHeight="1" x14ac:dyDescent="0.3">
      <c r="B47" s="102" t="s">
        <v>61</v>
      </c>
      <c r="N47" s="103"/>
      <c r="O47" s="103"/>
    </row>
    <row r="48" spans="1:15" ht="15" customHeight="1" x14ac:dyDescent="0.25">
      <c r="A48" s="74"/>
      <c r="B48" s="160"/>
      <c r="C48" s="104" t="str">
        <f>IF(B48="Yes","List below prior related energy studies or energy conservation activities at the site.","")</f>
        <v/>
      </c>
      <c r="D48" s="105"/>
      <c r="E48" s="105"/>
      <c r="F48" s="105"/>
      <c r="G48" s="105"/>
      <c r="H48" s="105"/>
      <c r="I48" s="105"/>
      <c r="J48" s="106"/>
      <c r="K48" s="106"/>
    </row>
    <row r="49" spans="1:15" ht="9" customHeight="1" x14ac:dyDescent="0.25">
      <c r="A49" s="74"/>
      <c r="B49" s="107"/>
      <c r="C49" s="107"/>
      <c r="D49" s="107"/>
      <c r="E49" s="107"/>
      <c r="F49" s="107"/>
      <c r="G49" s="107"/>
      <c r="H49" s="107"/>
      <c r="I49" s="107"/>
      <c r="J49" s="107"/>
      <c r="K49" s="107"/>
      <c r="L49" s="107"/>
      <c r="M49" s="107"/>
      <c r="N49" s="108"/>
    </row>
    <row r="50" spans="1:15" ht="21.75" customHeight="1" x14ac:dyDescent="0.25">
      <c r="A50" s="74"/>
      <c r="B50" s="252"/>
      <c r="C50" s="253"/>
      <c r="D50" s="253"/>
      <c r="E50" s="253"/>
      <c r="F50" s="253"/>
      <c r="G50" s="253"/>
      <c r="H50" s="253"/>
      <c r="I50" s="253"/>
      <c r="J50" s="253"/>
      <c r="K50" s="253"/>
      <c r="L50" s="253"/>
      <c r="M50" s="254"/>
      <c r="N50" s="109"/>
    </row>
    <row r="51" spans="1:15" ht="21.75" customHeight="1" x14ac:dyDescent="0.25">
      <c r="A51" s="74"/>
      <c r="B51" s="255"/>
      <c r="C51" s="256"/>
      <c r="D51" s="256"/>
      <c r="E51" s="256"/>
      <c r="F51" s="256"/>
      <c r="G51" s="256"/>
      <c r="H51" s="256"/>
      <c r="I51" s="256"/>
      <c r="J51" s="256"/>
      <c r="K51" s="256"/>
      <c r="L51" s="256"/>
      <c r="M51" s="257"/>
      <c r="N51" s="109"/>
    </row>
    <row r="52" spans="1:15" ht="15" customHeight="1" x14ac:dyDescent="0.25">
      <c r="A52" s="74"/>
      <c r="B52" s="110"/>
      <c r="C52" s="110"/>
      <c r="D52" s="110"/>
      <c r="E52" s="110"/>
      <c r="F52" s="110"/>
      <c r="G52" s="110"/>
      <c r="H52" s="110"/>
      <c r="I52" s="110"/>
      <c r="J52" s="110"/>
      <c r="K52" s="110"/>
      <c r="L52" s="110"/>
      <c r="M52" s="110"/>
      <c r="N52" s="111"/>
    </row>
    <row r="53" spans="1:15" s="101" customFormat="1" ht="15" customHeight="1" x14ac:dyDescent="0.5">
      <c r="A53" s="112"/>
      <c r="B53" s="102" t="s">
        <v>62</v>
      </c>
      <c r="I53" s="113"/>
      <c r="J53" s="113"/>
      <c r="K53" s="113"/>
      <c r="L53" s="113"/>
      <c r="M53" s="113"/>
      <c r="N53" s="114"/>
      <c r="O53" s="103"/>
    </row>
    <row r="54" spans="1:15" ht="15" customHeight="1" x14ac:dyDescent="0.25">
      <c r="A54" s="74"/>
      <c r="B54" s="160"/>
      <c r="C54" s="104" t="str">
        <f>IF(B54="Yes","List below estimated expected amount of funding from other sources","")</f>
        <v/>
      </c>
      <c r="D54" s="105"/>
      <c r="E54" s="105"/>
      <c r="F54" s="105"/>
      <c r="G54" s="105"/>
      <c r="H54" s="105"/>
      <c r="I54" s="110"/>
      <c r="J54" s="110"/>
      <c r="K54" s="110"/>
      <c r="L54" s="110"/>
      <c r="M54" s="110"/>
      <c r="N54" s="111"/>
    </row>
    <row r="55" spans="1:15" ht="15" customHeight="1" x14ac:dyDescent="0.25">
      <c r="A55" s="74"/>
      <c r="B55" s="41"/>
      <c r="C55" s="115" t="str">
        <f>IF(B54="Yes","&lt;-- $ amount",IF(B54="No","Move to next section",""))</f>
        <v/>
      </c>
      <c r="D55" s="110"/>
      <c r="E55" s="110"/>
      <c r="F55" s="110"/>
      <c r="G55" s="110"/>
      <c r="H55" s="110"/>
      <c r="I55" s="110"/>
      <c r="J55" s="110"/>
      <c r="K55" s="110"/>
      <c r="L55" s="110"/>
      <c r="M55" s="110"/>
      <c r="N55" s="111"/>
    </row>
    <row r="56" spans="1:15" ht="15" customHeight="1" x14ac:dyDescent="0.25">
      <c r="A56" s="74"/>
      <c r="B56" s="42"/>
      <c r="C56" s="115" t="str">
        <f>IF(B54="Yes","&lt;-- Sources",IF(B54="No","Move to next section",""))</f>
        <v/>
      </c>
      <c r="D56" s="110"/>
      <c r="E56" s="110"/>
      <c r="F56" s="110"/>
      <c r="G56" s="110"/>
      <c r="H56" s="110"/>
      <c r="I56" s="110"/>
      <c r="J56" s="110"/>
      <c r="K56" s="110"/>
      <c r="L56" s="110"/>
      <c r="M56" s="110"/>
      <c r="N56" s="111"/>
    </row>
    <row r="57" spans="1:15" ht="15" customHeight="1" x14ac:dyDescent="0.25">
      <c r="A57" s="74"/>
      <c r="B57" s="116"/>
      <c r="C57" s="115"/>
      <c r="D57" s="110"/>
      <c r="E57" s="110"/>
      <c r="F57" s="110"/>
      <c r="G57" s="110"/>
      <c r="H57" s="110"/>
      <c r="I57" s="110"/>
      <c r="J57" s="110"/>
      <c r="K57" s="110"/>
      <c r="L57" s="110"/>
      <c r="M57" s="110"/>
      <c r="N57" s="111"/>
    </row>
    <row r="58" spans="1:15" ht="22.5" customHeight="1" x14ac:dyDescent="0.25">
      <c r="A58" s="73"/>
      <c r="B58" s="43" t="s">
        <v>30</v>
      </c>
      <c r="C58" s="43"/>
      <c r="D58" s="43"/>
      <c r="E58" s="43"/>
      <c r="F58" s="43"/>
      <c r="G58" s="43"/>
      <c r="H58" s="43"/>
      <c r="I58" s="43"/>
      <c r="J58" s="43"/>
      <c r="K58" s="43"/>
      <c r="L58" s="43"/>
      <c r="M58" s="43"/>
      <c r="N58" s="61"/>
    </row>
    <row r="59" spans="1:15" ht="27" customHeight="1" x14ac:dyDescent="0.25">
      <c r="A59" s="73"/>
      <c r="B59" s="245" t="s">
        <v>349</v>
      </c>
      <c r="C59" s="245"/>
      <c r="D59" s="245"/>
      <c r="E59" s="245"/>
      <c r="F59" s="245"/>
      <c r="G59" s="245"/>
      <c r="H59" s="245"/>
      <c r="I59" s="245"/>
      <c r="J59" s="245"/>
      <c r="K59" s="245"/>
      <c r="L59" s="245"/>
      <c r="M59" s="245"/>
    </row>
    <row r="60" spans="1:15" ht="15" customHeight="1" x14ac:dyDescent="0.25">
      <c r="A60" s="74"/>
      <c r="B60" s="246"/>
      <c r="C60" s="246"/>
      <c r="D60" s="246"/>
      <c r="E60" s="246"/>
      <c r="F60" s="246"/>
      <c r="G60" s="246"/>
      <c r="H60" s="246"/>
      <c r="I60" s="246"/>
      <c r="J60" s="246"/>
      <c r="K60" s="246"/>
      <c r="L60" s="246"/>
      <c r="M60" s="246"/>
      <c r="N60" s="109"/>
      <c r="O60" s="109"/>
    </row>
    <row r="61" spans="1:15" ht="15" customHeight="1" x14ac:dyDescent="0.25">
      <c r="A61" s="74"/>
      <c r="B61" s="246"/>
      <c r="C61" s="246"/>
      <c r="D61" s="246"/>
      <c r="E61" s="246"/>
      <c r="F61" s="246"/>
      <c r="G61" s="246"/>
      <c r="H61" s="246"/>
      <c r="I61" s="246"/>
      <c r="J61" s="246"/>
      <c r="K61" s="246"/>
      <c r="L61" s="246"/>
      <c r="M61" s="246"/>
      <c r="N61" s="109"/>
      <c r="O61" s="109"/>
    </row>
    <row r="62" spans="1:15" ht="15" customHeight="1" x14ac:dyDescent="0.25">
      <c r="A62" s="74"/>
      <c r="B62" s="246"/>
      <c r="C62" s="246"/>
      <c r="D62" s="246"/>
      <c r="E62" s="246"/>
      <c r="F62" s="246"/>
      <c r="G62" s="246"/>
      <c r="H62" s="246"/>
      <c r="I62" s="246"/>
      <c r="J62" s="246"/>
      <c r="K62" s="246"/>
      <c r="L62" s="246"/>
      <c r="M62" s="246"/>
      <c r="N62" s="109"/>
      <c r="O62" s="109"/>
    </row>
    <row r="63" spans="1:15" ht="15" customHeight="1" x14ac:dyDescent="0.25">
      <c r="A63" s="74"/>
      <c r="B63" s="246"/>
      <c r="C63" s="246"/>
      <c r="D63" s="246"/>
      <c r="E63" s="246"/>
      <c r="F63" s="246"/>
      <c r="G63" s="246"/>
      <c r="H63" s="246"/>
      <c r="I63" s="246"/>
      <c r="J63" s="246"/>
      <c r="K63" s="246"/>
      <c r="L63" s="246"/>
      <c r="M63" s="246"/>
      <c r="N63" s="109"/>
      <c r="O63" s="109"/>
    </row>
    <row r="64" spans="1:15" ht="96" customHeight="1" x14ac:dyDescent="0.25">
      <c r="A64" s="74"/>
      <c r="B64" s="246"/>
      <c r="C64" s="246"/>
      <c r="D64" s="246"/>
      <c r="E64" s="246"/>
      <c r="F64" s="246"/>
      <c r="G64" s="246"/>
      <c r="H64" s="246"/>
      <c r="I64" s="246"/>
      <c r="J64" s="246"/>
      <c r="K64" s="246"/>
      <c r="L64" s="246"/>
      <c r="M64" s="246"/>
      <c r="N64" s="109"/>
      <c r="O64" s="109"/>
    </row>
    <row r="65" spans="1:15" ht="15" customHeight="1" x14ac:dyDescent="0.25">
      <c r="A65" s="74"/>
      <c r="B65" s="247"/>
      <c r="C65" s="247"/>
      <c r="D65" s="247"/>
      <c r="E65" s="247"/>
      <c r="F65" s="247"/>
      <c r="G65" s="247"/>
      <c r="H65" s="247"/>
      <c r="I65" s="247"/>
      <c r="J65" s="247"/>
      <c r="K65" s="247"/>
      <c r="L65" s="247"/>
      <c r="M65" s="247"/>
      <c r="N65" s="109"/>
      <c r="O65" s="109"/>
    </row>
    <row r="66" spans="1:15" s="85" customFormat="1" ht="13.25" customHeight="1" x14ac:dyDescent="0.5">
      <c r="A66" s="117"/>
      <c r="B66" s="118" t="s">
        <v>31</v>
      </c>
      <c r="C66" s="119"/>
      <c r="D66" s="119"/>
      <c r="E66" s="119"/>
      <c r="F66" s="119"/>
      <c r="G66" s="118" t="s">
        <v>64</v>
      </c>
      <c r="H66" s="119"/>
      <c r="I66" s="119"/>
      <c r="J66" s="119"/>
      <c r="K66" s="119"/>
      <c r="L66" s="119"/>
      <c r="N66" s="86"/>
      <c r="O66" s="86"/>
    </row>
    <row r="67" spans="1:15" ht="13.25" customHeight="1" x14ac:dyDescent="0.25">
      <c r="A67" s="74"/>
      <c r="B67" s="248"/>
      <c r="C67" s="248"/>
      <c r="D67" s="120" t="s">
        <v>32</v>
      </c>
      <c r="E67" s="121"/>
      <c r="F67" s="121"/>
      <c r="G67" s="248"/>
      <c r="H67" s="248"/>
      <c r="I67" s="120" t="s">
        <v>32</v>
      </c>
      <c r="J67" s="122"/>
      <c r="K67" s="122"/>
      <c r="L67" s="122"/>
    </row>
    <row r="68" spans="1:15" ht="13.25" customHeight="1" x14ac:dyDescent="0.25">
      <c r="A68" s="74"/>
    </row>
    <row r="69" spans="1:15" s="85" customFormat="1" ht="13.25" customHeight="1" x14ac:dyDescent="0.5">
      <c r="A69" s="117"/>
      <c r="B69" s="118" t="s">
        <v>33</v>
      </c>
      <c r="C69" s="119"/>
      <c r="D69" s="119"/>
      <c r="E69" s="119"/>
      <c r="F69" s="119"/>
      <c r="G69" s="118" t="s">
        <v>34</v>
      </c>
      <c r="H69" s="119"/>
      <c r="I69" s="119"/>
      <c r="J69" s="119"/>
      <c r="K69" s="119"/>
      <c r="L69" s="119"/>
      <c r="N69" s="86"/>
      <c r="O69" s="86"/>
    </row>
    <row r="70" spans="1:15" ht="13.25" customHeight="1" x14ac:dyDescent="0.25">
      <c r="A70" s="74"/>
      <c r="B70" s="249"/>
      <c r="C70" s="249"/>
      <c r="D70" s="115"/>
      <c r="E70" s="122"/>
      <c r="F70" s="122"/>
      <c r="G70" s="249"/>
      <c r="H70" s="249"/>
      <c r="I70" s="115"/>
      <c r="J70" s="122"/>
      <c r="K70" s="122"/>
      <c r="L70" s="122"/>
    </row>
    <row r="71" spans="1:15" ht="13.25" customHeight="1" x14ac:dyDescent="0.25">
      <c r="A71" s="74"/>
    </row>
    <row r="72" spans="1:15" ht="22.5" customHeight="1" x14ac:dyDescent="0.25">
      <c r="A72" s="73"/>
      <c r="B72" s="83" t="s">
        <v>357</v>
      </c>
      <c r="C72" s="123"/>
      <c r="D72" s="123"/>
    </row>
    <row r="73" spans="1:15" s="85" customFormat="1" ht="30" customHeight="1" x14ac:dyDescent="0.5">
      <c r="A73" s="117"/>
      <c r="B73" s="250" t="s">
        <v>63</v>
      </c>
      <c r="C73" s="250"/>
      <c r="D73" s="250"/>
      <c r="E73" s="250"/>
      <c r="F73" s="250"/>
      <c r="G73" s="250"/>
      <c r="H73" s="250"/>
      <c r="I73" s="250"/>
      <c r="J73" s="250"/>
      <c r="K73" s="250"/>
      <c r="L73" s="250"/>
      <c r="M73" s="250"/>
      <c r="N73" s="86"/>
      <c r="O73" s="86"/>
    </row>
    <row r="74" spans="1:15" ht="13.25" customHeight="1" x14ac:dyDescent="0.25">
      <c r="A74" s="74"/>
      <c r="B74" s="246"/>
      <c r="C74" s="246"/>
      <c r="D74" s="246"/>
      <c r="E74" s="246"/>
      <c r="F74" s="246"/>
      <c r="G74" s="246"/>
      <c r="H74" s="246"/>
      <c r="I74" s="246"/>
      <c r="J74" s="246"/>
      <c r="K74" s="246"/>
      <c r="L74" s="246"/>
      <c r="M74" s="246"/>
    </row>
    <row r="75" spans="1:15" ht="13.25" customHeight="1" x14ac:dyDescent="0.25">
      <c r="A75" s="74"/>
      <c r="B75" s="246"/>
      <c r="C75" s="246"/>
      <c r="D75" s="246"/>
      <c r="E75" s="246"/>
      <c r="F75" s="246"/>
      <c r="G75" s="246"/>
      <c r="H75" s="246"/>
      <c r="I75" s="246"/>
      <c r="J75" s="246"/>
      <c r="K75" s="246"/>
      <c r="L75" s="246"/>
      <c r="M75" s="246"/>
    </row>
    <row r="76" spans="1:15" ht="13.25" customHeight="1" x14ac:dyDescent="0.25">
      <c r="A76" s="74"/>
      <c r="B76" s="246"/>
      <c r="C76" s="246"/>
      <c r="D76" s="246"/>
      <c r="E76" s="246"/>
      <c r="F76" s="246"/>
      <c r="G76" s="246"/>
      <c r="H76" s="246"/>
      <c r="I76" s="246"/>
      <c r="J76" s="246"/>
      <c r="K76" s="246"/>
      <c r="L76" s="246"/>
      <c r="M76" s="246"/>
    </row>
    <row r="77" spans="1:15" ht="13.25" customHeight="1" x14ac:dyDescent="0.25">
      <c r="A77" s="74"/>
      <c r="B77" s="246"/>
      <c r="C77" s="246"/>
      <c r="D77" s="246"/>
      <c r="E77" s="246"/>
      <c r="F77" s="246"/>
      <c r="G77" s="246"/>
      <c r="H77" s="246"/>
      <c r="I77" s="246"/>
      <c r="J77" s="246"/>
      <c r="K77" s="246"/>
      <c r="L77" s="246"/>
      <c r="M77" s="246"/>
    </row>
    <row r="78" spans="1:15" ht="13.25" customHeight="1" x14ac:dyDescent="0.25">
      <c r="A78" s="74"/>
      <c r="B78" s="246"/>
      <c r="C78" s="246"/>
      <c r="D78" s="246"/>
      <c r="E78" s="246"/>
      <c r="F78" s="246"/>
      <c r="G78" s="246"/>
      <c r="H78" s="246"/>
      <c r="I78" s="246"/>
      <c r="J78" s="246"/>
      <c r="K78" s="246"/>
      <c r="L78" s="246"/>
      <c r="M78" s="246"/>
    </row>
    <row r="79" spans="1:15" ht="13.25" customHeight="1" x14ac:dyDescent="0.25">
      <c r="A79" s="74"/>
    </row>
    <row r="80" spans="1:15" ht="22.5" customHeight="1" x14ac:dyDescent="0.25">
      <c r="A80" s="73"/>
      <c r="B80" s="43" t="s">
        <v>35</v>
      </c>
      <c r="C80" s="43"/>
      <c r="D80" s="43"/>
      <c r="E80" s="43"/>
      <c r="F80" s="43"/>
      <c r="G80" s="43"/>
      <c r="H80" s="43"/>
      <c r="I80" s="43"/>
      <c r="J80" s="43"/>
      <c r="K80" s="43"/>
      <c r="L80" s="43"/>
      <c r="M80" s="43"/>
      <c r="N80" s="61"/>
    </row>
    <row r="81" spans="1:15" s="85" customFormat="1" ht="22.5" customHeight="1" x14ac:dyDescent="0.3">
      <c r="B81" s="78" t="s">
        <v>358</v>
      </c>
      <c r="N81" s="86"/>
      <c r="O81" s="86"/>
    </row>
    <row r="82" spans="1:15" s="94" customFormat="1" ht="15" customHeight="1" x14ac:dyDescent="0.25">
      <c r="B82" s="160"/>
      <c r="C82" s="95" t="str">
        <f>IF(B82="No","Please contact BC Hydro I&amp;D Engineering or Alliance regarding guidelines","")</f>
        <v/>
      </c>
      <c r="D82" s="248"/>
      <c r="E82" s="248"/>
      <c r="F82" s="120" t="s">
        <v>378</v>
      </c>
      <c r="G82" s="96"/>
      <c r="H82" s="96"/>
      <c r="I82" s="96"/>
      <c r="J82" s="96"/>
      <c r="K82" s="96"/>
      <c r="L82" s="96"/>
      <c r="M82" s="96"/>
      <c r="N82" s="97"/>
      <c r="O82" s="72"/>
    </row>
    <row r="83" spans="1:15" ht="15" customHeight="1" x14ac:dyDescent="0.25">
      <c r="A83" s="74"/>
    </row>
    <row r="84" spans="1:15" ht="15" customHeight="1" x14ac:dyDescent="0.3">
      <c r="A84" s="74"/>
      <c r="B84" s="78" t="s">
        <v>376</v>
      </c>
      <c r="O84" s="130" t="str">
        <f>IF(SUM(N87:N103)&gt;0,IF(M122="Y","- Completed SH-ESP Workbook (Rebate tabs)
- Completed 'Electrical Load Analysis' tab in SH-ESP Workbook
","- Completed SH-ESP Workbook (Rebate tabs)
"),"")</f>
        <v/>
      </c>
    </row>
    <row r="85" spans="1:15" s="85" customFormat="1" ht="42.9" customHeight="1" x14ac:dyDescent="0.25">
      <c r="B85" s="189" t="s">
        <v>405</v>
      </c>
      <c r="C85" s="189"/>
      <c r="D85" s="189"/>
      <c r="E85" s="189"/>
      <c r="F85" s="189"/>
      <c r="G85" s="189"/>
      <c r="H85" s="189"/>
      <c r="I85" s="189"/>
      <c r="J85" s="189"/>
      <c r="K85" s="189"/>
      <c r="L85" s="124"/>
      <c r="M85" s="124"/>
      <c r="N85" s="86"/>
    </row>
    <row r="86" spans="1:15" s="85" customFormat="1" ht="20" customHeight="1" x14ac:dyDescent="0.3">
      <c r="B86" s="125" t="s">
        <v>197</v>
      </c>
      <c r="C86" s="125"/>
      <c r="D86" s="125"/>
      <c r="E86" s="125"/>
      <c r="F86" s="125"/>
      <c r="G86" s="125"/>
      <c r="H86" s="125"/>
      <c r="I86" s="125"/>
      <c r="J86" s="125"/>
      <c r="K86" s="125"/>
      <c r="L86" s="125"/>
      <c r="M86" s="126" t="s">
        <v>370</v>
      </c>
      <c r="N86" s="86"/>
      <c r="O86" s="86"/>
    </row>
    <row r="87" spans="1:15" s="85" customFormat="1" ht="20" customHeight="1" x14ac:dyDescent="0.25">
      <c r="B87" s="251" t="s">
        <v>379</v>
      </c>
      <c r="C87" s="251"/>
      <c r="D87" s="251"/>
      <c r="E87" s="251"/>
      <c r="F87" s="251"/>
      <c r="G87" s="251"/>
      <c r="H87" s="251"/>
      <c r="I87" s="251"/>
      <c r="J87" s="251"/>
      <c r="K87" s="251"/>
      <c r="L87" s="127"/>
      <c r="M87" s="161"/>
      <c r="N87" s="86">
        <f>IF(M87="Y",1,0)</f>
        <v>0</v>
      </c>
      <c r="O87" s="86"/>
    </row>
    <row r="88" spans="1:15" s="85" customFormat="1" ht="20" customHeight="1" x14ac:dyDescent="0.25">
      <c r="B88" s="215" t="s">
        <v>383</v>
      </c>
      <c r="C88" s="215"/>
      <c r="D88" s="215"/>
      <c r="E88" s="215"/>
      <c r="F88" s="215"/>
      <c r="G88" s="215"/>
      <c r="H88" s="215"/>
      <c r="I88" s="215"/>
      <c r="J88" s="215"/>
      <c r="K88" s="215"/>
      <c r="L88" s="127"/>
      <c r="M88" s="161"/>
      <c r="N88" s="86">
        <f>IF(M88="Y",1,0)</f>
        <v>0</v>
      </c>
      <c r="O88" s="86"/>
    </row>
    <row r="89" spans="1:15" s="85" customFormat="1" ht="20" customHeight="1" x14ac:dyDescent="0.3">
      <c r="B89" s="214" t="s">
        <v>154</v>
      </c>
      <c r="C89" s="214"/>
      <c r="D89" s="214"/>
      <c r="E89" s="214"/>
      <c r="F89" s="214"/>
      <c r="G89" s="214"/>
      <c r="H89" s="214"/>
      <c r="I89" s="214"/>
      <c r="J89" s="214"/>
      <c r="K89" s="214"/>
      <c r="L89" s="169"/>
      <c r="M89" s="129"/>
      <c r="N89" s="86"/>
      <c r="O89" s="86"/>
    </row>
    <row r="90" spans="1:15" s="85" customFormat="1" ht="20" customHeight="1" x14ac:dyDescent="0.25">
      <c r="B90" s="215" t="s">
        <v>384</v>
      </c>
      <c r="C90" s="215"/>
      <c r="D90" s="215"/>
      <c r="E90" s="215"/>
      <c r="F90" s="215"/>
      <c r="G90" s="215"/>
      <c r="H90" s="215"/>
      <c r="I90" s="215"/>
      <c r="J90" s="215"/>
      <c r="K90" s="215"/>
      <c r="L90" s="127"/>
      <c r="M90" s="161"/>
      <c r="N90" s="86">
        <f>IF(M90="Y",1,0)</f>
        <v>0</v>
      </c>
      <c r="O90" s="86"/>
    </row>
    <row r="91" spans="1:15" s="85" customFormat="1" ht="20" customHeight="1" x14ac:dyDescent="0.25">
      <c r="B91" s="215" t="s">
        <v>385</v>
      </c>
      <c r="C91" s="215"/>
      <c r="D91" s="215"/>
      <c r="E91" s="215"/>
      <c r="F91" s="215"/>
      <c r="G91" s="215"/>
      <c r="H91" s="215"/>
      <c r="I91" s="215"/>
      <c r="J91" s="215"/>
      <c r="K91" s="215"/>
      <c r="L91" s="127"/>
      <c r="M91" s="161"/>
      <c r="N91" s="86">
        <f t="shared" ref="N91:N103" si="0">IF(M91="Y",1,0)</f>
        <v>0</v>
      </c>
      <c r="O91" s="86"/>
    </row>
    <row r="92" spans="1:15" s="85" customFormat="1" ht="20" customHeight="1" x14ac:dyDescent="0.25">
      <c r="B92" s="215" t="s">
        <v>386</v>
      </c>
      <c r="C92" s="215"/>
      <c r="D92" s="215"/>
      <c r="E92" s="215"/>
      <c r="F92" s="215"/>
      <c r="G92" s="215"/>
      <c r="H92" s="215"/>
      <c r="I92" s="215"/>
      <c r="J92" s="215"/>
      <c r="K92" s="215"/>
      <c r="L92" s="127"/>
      <c r="M92" s="161"/>
      <c r="N92" s="86">
        <f t="shared" si="0"/>
        <v>0</v>
      </c>
      <c r="O92" s="86"/>
    </row>
    <row r="93" spans="1:15" s="85" customFormat="1" ht="20" customHeight="1" x14ac:dyDescent="0.25">
      <c r="B93" s="215" t="s">
        <v>380</v>
      </c>
      <c r="C93" s="215"/>
      <c r="D93" s="215"/>
      <c r="E93" s="215"/>
      <c r="F93" s="215"/>
      <c r="G93" s="215"/>
      <c r="H93" s="215"/>
      <c r="I93" s="215"/>
      <c r="J93" s="215"/>
      <c r="K93" s="215"/>
      <c r="L93" s="127"/>
      <c r="M93" s="161"/>
      <c r="N93" s="86">
        <f t="shared" si="0"/>
        <v>0</v>
      </c>
      <c r="O93" s="86"/>
    </row>
    <row r="94" spans="1:15" s="85" customFormat="1" ht="20" customHeight="1" x14ac:dyDescent="0.25">
      <c r="B94" s="215" t="s">
        <v>364</v>
      </c>
      <c r="C94" s="215"/>
      <c r="D94" s="215"/>
      <c r="E94" s="215"/>
      <c r="F94" s="215"/>
      <c r="G94" s="215"/>
      <c r="H94" s="215"/>
      <c r="I94" s="215"/>
      <c r="J94" s="215"/>
      <c r="K94" s="215"/>
      <c r="L94" s="127"/>
      <c r="M94" s="161"/>
      <c r="N94" s="86"/>
      <c r="O94" s="86"/>
    </row>
    <row r="95" spans="1:15" s="85" customFormat="1" ht="20" customHeight="1" x14ac:dyDescent="0.3">
      <c r="B95" s="215" t="s">
        <v>381</v>
      </c>
      <c r="C95" s="215"/>
      <c r="D95" s="215"/>
      <c r="E95" s="215"/>
      <c r="F95" s="215"/>
      <c r="G95" s="215"/>
      <c r="H95" s="215"/>
      <c r="I95" s="215"/>
      <c r="J95" s="215"/>
      <c r="K95" s="215"/>
      <c r="L95" s="127"/>
      <c r="M95" s="161"/>
      <c r="N95" s="86">
        <f t="shared" si="0"/>
        <v>0</v>
      </c>
      <c r="O95" s="86"/>
    </row>
    <row r="96" spans="1:15" s="85" customFormat="1" ht="20" customHeight="1" x14ac:dyDescent="0.3">
      <c r="B96" s="214" t="s">
        <v>351</v>
      </c>
      <c r="C96" s="214"/>
      <c r="D96" s="214"/>
      <c r="E96" s="214"/>
      <c r="F96" s="214"/>
      <c r="G96" s="214"/>
      <c r="H96" s="214"/>
      <c r="I96" s="214"/>
      <c r="J96" s="214"/>
      <c r="K96" s="214"/>
      <c r="L96" s="169"/>
      <c r="M96" s="129"/>
      <c r="N96" s="86"/>
      <c r="O96" s="86"/>
    </row>
    <row r="97" spans="2:15" s="85" customFormat="1" ht="20" customHeight="1" x14ac:dyDescent="0.25">
      <c r="B97" s="215" t="s">
        <v>354</v>
      </c>
      <c r="C97" s="215"/>
      <c r="D97" s="215"/>
      <c r="E97" s="215"/>
      <c r="F97" s="215"/>
      <c r="G97" s="215"/>
      <c r="H97" s="215"/>
      <c r="I97" s="215"/>
      <c r="J97" s="215"/>
      <c r="K97" s="215"/>
      <c r="L97" s="127"/>
      <c r="M97" s="161"/>
      <c r="N97" s="86">
        <f t="shared" si="0"/>
        <v>0</v>
      </c>
      <c r="O97" s="86"/>
    </row>
    <row r="98" spans="2:15" s="85" customFormat="1" ht="20" customHeight="1" x14ac:dyDescent="0.3">
      <c r="B98" s="214" t="s">
        <v>352</v>
      </c>
      <c r="C98" s="214"/>
      <c r="D98" s="214"/>
      <c r="E98" s="214"/>
      <c r="F98" s="214"/>
      <c r="G98" s="214"/>
      <c r="H98" s="214"/>
      <c r="I98" s="214"/>
      <c r="J98" s="214"/>
      <c r="K98" s="214"/>
      <c r="L98" s="169"/>
      <c r="M98" s="129"/>
      <c r="N98" s="86"/>
      <c r="O98" s="86"/>
    </row>
    <row r="99" spans="2:15" s="85" customFormat="1" ht="20" customHeight="1" x14ac:dyDescent="0.25">
      <c r="B99" s="215" t="s">
        <v>365</v>
      </c>
      <c r="C99" s="215"/>
      <c r="D99" s="215"/>
      <c r="E99" s="215"/>
      <c r="F99" s="215"/>
      <c r="G99" s="215"/>
      <c r="H99" s="215"/>
      <c r="I99" s="215"/>
      <c r="J99" s="215"/>
      <c r="K99" s="215"/>
      <c r="L99" s="127"/>
      <c r="M99" s="161"/>
      <c r="N99" s="86">
        <f t="shared" si="0"/>
        <v>0</v>
      </c>
      <c r="O99" s="86"/>
    </row>
    <row r="100" spans="2:15" s="85" customFormat="1" ht="20" customHeight="1" x14ac:dyDescent="0.25">
      <c r="B100" s="215" t="s">
        <v>366</v>
      </c>
      <c r="C100" s="215"/>
      <c r="D100" s="215"/>
      <c r="E100" s="215"/>
      <c r="F100" s="215"/>
      <c r="G100" s="215"/>
      <c r="H100" s="215"/>
      <c r="I100" s="215"/>
      <c r="J100" s="215"/>
      <c r="K100" s="215"/>
      <c r="L100" s="127"/>
      <c r="M100" s="161"/>
      <c r="N100" s="86">
        <f t="shared" si="0"/>
        <v>0</v>
      </c>
      <c r="O100" s="86"/>
    </row>
    <row r="101" spans="2:15" s="85" customFormat="1" ht="20" customHeight="1" x14ac:dyDescent="0.3">
      <c r="B101" s="214" t="s">
        <v>248</v>
      </c>
      <c r="C101" s="214"/>
      <c r="D101" s="214"/>
      <c r="E101" s="214"/>
      <c r="F101" s="214"/>
      <c r="G101" s="214"/>
      <c r="H101" s="214"/>
      <c r="I101" s="214"/>
      <c r="J101" s="214"/>
      <c r="K101" s="214"/>
      <c r="L101" s="169"/>
      <c r="M101" s="129"/>
      <c r="N101" s="86"/>
      <c r="O101" s="86"/>
    </row>
    <row r="102" spans="2:15" s="85" customFormat="1" ht="20" customHeight="1" x14ac:dyDescent="0.25">
      <c r="B102" s="215" t="s">
        <v>362</v>
      </c>
      <c r="C102" s="215"/>
      <c r="D102" s="215"/>
      <c r="E102" s="215"/>
      <c r="F102" s="215"/>
      <c r="G102" s="215"/>
      <c r="H102" s="215"/>
      <c r="I102" s="215"/>
      <c r="J102" s="215"/>
      <c r="K102" s="215"/>
      <c r="L102" s="127"/>
      <c r="M102" s="161"/>
      <c r="N102" s="86">
        <f t="shared" si="0"/>
        <v>0</v>
      </c>
      <c r="O102" s="86"/>
    </row>
    <row r="103" spans="2:15" s="85" customFormat="1" ht="20" customHeight="1" x14ac:dyDescent="0.25">
      <c r="B103" s="215" t="s">
        <v>363</v>
      </c>
      <c r="C103" s="215"/>
      <c r="D103" s="215"/>
      <c r="E103" s="215"/>
      <c r="F103" s="215"/>
      <c r="G103" s="215"/>
      <c r="H103" s="215"/>
      <c r="I103" s="215"/>
      <c r="J103" s="215"/>
      <c r="K103" s="215"/>
      <c r="L103" s="127"/>
      <c r="M103" s="161"/>
      <c r="N103" s="86">
        <f t="shared" si="0"/>
        <v>0</v>
      </c>
    </row>
    <row r="104" spans="2:15" s="85" customFormat="1" ht="16.5" customHeight="1" x14ac:dyDescent="0.25">
      <c r="B104" s="127" t="s">
        <v>382</v>
      </c>
      <c r="C104" s="127"/>
      <c r="D104" s="127"/>
      <c r="E104" s="127"/>
      <c r="F104" s="127"/>
      <c r="G104" s="127"/>
      <c r="H104" s="127"/>
      <c r="I104" s="127"/>
      <c r="J104" s="127"/>
      <c r="K104" s="127"/>
      <c r="L104" s="127"/>
      <c r="M104" s="131"/>
      <c r="N104" s="86"/>
      <c r="O104" s="86"/>
    </row>
    <row r="105" spans="2:15" s="85" customFormat="1" ht="18.899999999999999" customHeight="1" x14ac:dyDescent="0.3">
      <c r="B105" s="132" t="s">
        <v>372</v>
      </c>
      <c r="C105" s="127"/>
      <c r="D105" s="127"/>
      <c r="E105" s="127"/>
      <c r="F105" s="127"/>
      <c r="G105" s="127"/>
      <c r="H105" s="127"/>
      <c r="I105" s="127"/>
      <c r="J105" s="127"/>
      <c r="K105" s="127"/>
      <c r="L105" s="127"/>
      <c r="M105" s="131"/>
      <c r="N105" s="86"/>
      <c r="O105" s="86"/>
    </row>
    <row r="106" spans="2:15" s="85" customFormat="1" ht="60" customHeight="1" x14ac:dyDescent="0.25">
      <c r="B106" s="191"/>
      <c r="C106" s="192"/>
      <c r="D106" s="192"/>
      <c r="E106" s="192"/>
      <c r="F106" s="192"/>
      <c r="G106" s="192"/>
      <c r="H106" s="192"/>
      <c r="I106" s="192"/>
      <c r="J106" s="192"/>
      <c r="K106" s="192"/>
      <c r="L106" s="192"/>
      <c r="M106" s="193"/>
      <c r="N106" s="86"/>
      <c r="O106" s="86"/>
    </row>
    <row r="107" spans="2:15" s="85" customFormat="1" ht="24" customHeight="1" x14ac:dyDescent="0.3">
      <c r="M107" s="126" t="s">
        <v>370</v>
      </c>
      <c r="N107" s="86"/>
      <c r="O107" s="86"/>
    </row>
    <row r="108" spans="2:15" s="133" customFormat="1" ht="15.9" customHeight="1" x14ac:dyDescent="0.25">
      <c r="B108" s="216" t="s">
        <v>369</v>
      </c>
      <c r="C108" s="216"/>
      <c r="D108" s="216"/>
      <c r="E108" s="216"/>
      <c r="F108" s="216"/>
      <c r="G108" s="216"/>
      <c r="H108" s="216"/>
      <c r="I108" s="216"/>
      <c r="J108" s="216"/>
      <c r="K108" s="216"/>
      <c r="M108" s="161"/>
      <c r="N108" s="134"/>
      <c r="O108" s="130" t="str">
        <f>IF(M108="Y",IF(M122="Y",IF(SUM(N87:N103)&lt;&gt;0,"- Completed SH-ESP Workbook (Custom tab)
- Engineering Calculations
","- Completed SH-ESP Workbook (Custom tab)
- Enigneering Calculations
- Completed 'Electrical Load Analysis' tab in SH-ESP Workbook (Custom tab)
"),"- Completed SH-ESP Workbook (Custom tab)
- Engineering Calculations
"),"")</f>
        <v/>
      </c>
    </row>
    <row r="109" spans="2:15" s="133" customFormat="1" ht="34.5" customHeight="1" x14ac:dyDescent="0.25">
      <c r="B109" s="189" t="s">
        <v>367</v>
      </c>
      <c r="C109" s="189"/>
      <c r="D109" s="189"/>
      <c r="E109" s="189"/>
      <c r="F109" s="189"/>
      <c r="G109" s="189"/>
      <c r="H109" s="189"/>
      <c r="I109" s="189"/>
      <c r="J109" s="189"/>
      <c r="K109" s="189"/>
      <c r="L109" s="124"/>
      <c r="M109" s="124"/>
      <c r="N109" s="134"/>
      <c r="O109" s="134"/>
    </row>
    <row r="110" spans="2:15" s="85" customFormat="1" ht="99.9" customHeight="1" x14ac:dyDescent="0.25">
      <c r="B110" s="216" t="s">
        <v>391</v>
      </c>
      <c r="C110" s="216"/>
      <c r="D110" s="216"/>
      <c r="E110" s="216"/>
      <c r="F110" s="216"/>
      <c r="G110" s="216"/>
      <c r="H110" s="216"/>
      <c r="I110" s="216"/>
      <c r="J110" s="216"/>
      <c r="K110" s="216"/>
      <c r="L110" s="216"/>
      <c r="M110" s="216"/>
      <c r="N110" s="86"/>
      <c r="O110" s="86"/>
    </row>
    <row r="111" spans="2:15" s="85" customFormat="1" ht="17.149999999999999" customHeight="1" x14ac:dyDescent="0.25">
      <c r="B111" s="216" t="s">
        <v>373</v>
      </c>
      <c r="C111" s="216"/>
      <c r="D111" s="216"/>
      <c r="E111" s="216"/>
      <c r="F111" s="216"/>
      <c r="G111" s="216"/>
      <c r="H111" s="216"/>
      <c r="I111" s="216"/>
      <c r="J111" s="216"/>
      <c r="K111" s="216"/>
      <c r="L111" s="168"/>
      <c r="M111" s="168"/>
      <c r="N111" s="86"/>
      <c r="O111" s="86"/>
    </row>
    <row r="112" spans="2:15" s="85" customFormat="1" ht="17.149999999999999" customHeight="1" x14ac:dyDescent="0.25">
      <c r="B112" s="309"/>
      <c r="C112" s="310"/>
      <c r="D112" s="310"/>
      <c r="E112" s="310"/>
      <c r="F112" s="310"/>
      <c r="G112" s="310"/>
      <c r="H112" s="310"/>
      <c r="I112" s="310"/>
      <c r="J112" s="310"/>
      <c r="K112" s="310"/>
      <c r="L112" s="310"/>
      <c r="M112" s="311"/>
      <c r="N112" s="86"/>
      <c r="O112" s="86"/>
    </row>
    <row r="113" spans="2:15" s="85" customFormat="1" ht="17.149999999999999" customHeight="1" x14ac:dyDescent="0.25">
      <c r="B113" s="312"/>
      <c r="C113" s="313"/>
      <c r="D113" s="313"/>
      <c r="E113" s="313"/>
      <c r="F113" s="313"/>
      <c r="G113" s="313"/>
      <c r="H113" s="313"/>
      <c r="I113" s="313"/>
      <c r="J113" s="313"/>
      <c r="K113" s="313"/>
      <c r="L113" s="313"/>
      <c r="M113" s="314"/>
      <c r="N113" s="86"/>
      <c r="O113" s="86"/>
    </row>
    <row r="114" spans="2:15" s="85" customFormat="1" ht="17.149999999999999" customHeight="1" x14ac:dyDescent="0.25">
      <c r="B114" s="312"/>
      <c r="C114" s="313"/>
      <c r="D114" s="313"/>
      <c r="E114" s="313"/>
      <c r="F114" s="313"/>
      <c r="G114" s="313"/>
      <c r="H114" s="313"/>
      <c r="I114" s="313"/>
      <c r="J114" s="313"/>
      <c r="K114" s="313"/>
      <c r="L114" s="313"/>
      <c r="M114" s="314"/>
      <c r="N114" s="86"/>
      <c r="O114" s="86"/>
    </row>
    <row r="115" spans="2:15" s="85" customFormat="1" ht="17.149999999999999" customHeight="1" x14ac:dyDescent="0.25">
      <c r="B115" s="312"/>
      <c r="C115" s="313"/>
      <c r="D115" s="313"/>
      <c r="E115" s="313"/>
      <c r="F115" s="313"/>
      <c r="G115" s="313"/>
      <c r="H115" s="313"/>
      <c r="I115" s="313"/>
      <c r="J115" s="313"/>
      <c r="K115" s="313"/>
      <c r="L115" s="313"/>
      <c r="M115" s="314"/>
      <c r="N115" s="86"/>
      <c r="O115" s="86"/>
    </row>
    <row r="116" spans="2:15" s="85" customFormat="1" ht="17.149999999999999" customHeight="1" x14ac:dyDescent="0.25">
      <c r="B116" s="315"/>
      <c r="C116" s="316"/>
      <c r="D116" s="316"/>
      <c r="E116" s="316"/>
      <c r="F116" s="316"/>
      <c r="G116" s="316"/>
      <c r="H116" s="316"/>
      <c r="I116" s="316"/>
      <c r="J116" s="316"/>
      <c r="K116" s="316"/>
      <c r="L116" s="316"/>
      <c r="M116" s="317"/>
      <c r="N116" s="86"/>
      <c r="O116" s="86"/>
    </row>
    <row r="117" spans="2:15" s="85" customFormat="1" ht="4.5" customHeight="1" x14ac:dyDescent="0.25">
      <c r="B117" s="168"/>
      <c r="C117" s="168"/>
      <c r="D117" s="168"/>
      <c r="E117" s="168"/>
      <c r="F117" s="168"/>
      <c r="G117" s="168"/>
      <c r="H117" s="168"/>
      <c r="I117" s="168"/>
      <c r="J117" s="168"/>
      <c r="K117" s="168"/>
      <c r="L117" s="168"/>
      <c r="M117" s="168"/>
      <c r="N117" s="86"/>
      <c r="O117" s="86"/>
    </row>
    <row r="118" spans="2:15" s="85" customFormat="1" ht="15.9" customHeight="1" x14ac:dyDescent="0.3">
      <c r="B118" s="132" t="s">
        <v>372</v>
      </c>
      <c r="C118" s="127"/>
      <c r="D118" s="127"/>
      <c r="E118" s="127"/>
      <c r="F118" s="127"/>
      <c r="G118" s="127"/>
      <c r="H118" s="127"/>
      <c r="I118" s="127"/>
      <c r="J118" s="127"/>
      <c r="K118" s="127"/>
      <c r="L118" s="127"/>
      <c r="M118" s="131"/>
      <c r="N118" s="86"/>
      <c r="O118" s="86"/>
    </row>
    <row r="119" spans="2:15" s="85" customFormat="1" ht="60" customHeight="1" x14ac:dyDescent="0.25">
      <c r="B119" s="191"/>
      <c r="C119" s="192"/>
      <c r="D119" s="192"/>
      <c r="E119" s="192"/>
      <c r="F119" s="192"/>
      <c r="G119" s="192"/>
      <c r="H119" s="192"/>
      <c r="I119" s="192"/>
      <c r="J119" s="192"/>
      <c r="K119" s="192"/>
      <c r="L119" s="192"/>
      <c r="M119" s="193"/>
      <c r="N119" s="86"/>
      <c r="O119" s="86"/>
    </row>
    <row r="120" spans="2:15" s="85" customFormat="1" ht="6.65" customHeight="1" x14ac:dyDescent="0.25">
      <c r="B120" s="136"/>
      <c r="C120" s="136"/>
      <c r="D120" s="136"/>
      <c r="E120" s="136"/>
      <c r="F120" s="136"/>
      <c r="G120" s="136"/>
      <c r="H120" s="136"/>
      <c r="I120" s="136"/>
      <c r="J120" s="136"/>
      <c r="K120" s="136"/>
      <c r="L120" s="136"/>
      <c r="M120" s="136"/>
      <c r="N120" s="86"/>
      <c r="O120" s="86"/>
    </row>
    <row r="121" spans="2:15" s="85" customFormat="1" ht="14.4" hidden="1" customHeight="1" x14ac:dyDescent="0.3">
      <c r="M121" s="126" t="s">
        <v>370</v>
      </c>
      <c r="N121" s="86"/>
      <c r="O121" s="86"/>
    </row>
    <row r="122" spans="2:15" s="133" customFormat="1" ht="16.5" hidden="1" customHeight="1" x14ac:dyDescent="0.25">
      <c r="B122" s="216" t="s">
        <v>397</v>
      </c>
      <c r="C122" s="216"/>
      <c r="D122" s="216"/>
      <c r="E122" s="216"/>
      <c r="F122" s="216"/>
      <c r="G122" s="216"/>
      <c r="H122" s="216"/>
      <c r="I122" s="216"/>
      <c r="J122" s="216"/>
      <c r="K122" s="216"/>
      <c r="M122" s="161"/>
      <c r="N122" s="134"/>
      <c r="O122" s="130" t="str">
        <f>IF(M122="Y","- MURBRP Custom Workbook
- Engineering Calculations for Custom Measures
","")</f>
        <v/>
      </c>
    </row>
    <row r="123" spans="2:15" s="133" customFormat="1" ht="5.15" hidden="1" customHeight="1" x14ac:dyDescent="0.25">
      <c r="B123" s="168"/>
      <c r="C123" s="168"/>
      <c r="D123" s="168"/>
      <c r="E123" s="168"/>
      <c r="F123" s="168"/>
      <c r="G123" s="168"/>
      <c r="H123" s="168"/>
      <c r="I123" s="168"/>
      <c r="J123" s="168"/>
      <c r="K123" s="168"/>
      <c r="M123" s="171"/>
      <c r="N123" s="134"/>
      <c r="O123" s="130"/>
    </row>
    <row r="124" spans="2:15" s="85" customFormat="1" ht="13.5" customHeight="1" x14ac:dyDescent="0.3">
      <c r="M124" s="126" t="s">
        <v>370</v>
      </c>
      <c r="N124" s="86"/>
      <c r="O124" s="86"/>
    </row>
    <row r="125" spans="2:15" s="133" customFormat="1" ht="16.5" customHeight="1" x14ac:dyDescent="0.25">
      <c r="B125" s="216" t="s">
        <v>368</v>
      </c>
      <c r="C125" s="216"/>
      <c r="D125" s="216"/>
      <c r="E125" s="216"/>
      <c r="F125" s="216"/>
      <c r="G125" s="216"/>
      <c r="H125" s="216"/>
      <c r="I125" s="216"/>
      <c r="J125" s="216"/>
      <c r="K125" s="216"/>
      <c r="M125" s="161"/>
      <c r="N125" s="134"/>
      <c r="O125" s="130" t="str">
        <f>IF(M125="Y","- BC Hydro Lighting Calculator
","")</f>
        <v/>
      </c>
    </row>
    <row r="126" spans="2:15" s="133" customFormat="1" ht="28.5" customHeight="1" x14ac:dyDescent="0.25">
      <c r="B126" s="223" t="s">
        <v>392</v>
      </c>
      <c r="C126" s="223"/>
      <c r="D126" s="223"/>
      <c r="E126" s="223"/>
      <c r="F126" s="223"/>
      <c r="G126" s="223"/>
      <c r="H126" s="223"/>
      <c r="I126" s="223"/>
      <c r="J126" s="223"/>
      <c r="K126" s="223"/>
      <c r="L126" s="223"/>
      <c r="M126" s="170"/>
      <c r="N126" s="134"/>
      <c r="O126" s="130"/>
    </row>
    <row r="127" spans="2:15" s="133" customFormat="1" ht="12.9" customHeight="1" x14ac:dyDescent="0.25">
      <c r="B127" s="189" t="s">
        <v>371</v>
      </c>
      <c r="C127" s="189"/>
      <c r="D127" s="189"/>
      <c r="E127" s="189"/>
      <c r="F127" s="189"/>
      <c r="G127" s="189"/>
      <c r="H127" s="189"/>
      <c r="I127" s="189"/>
      <c r="J127" s="189"/>
      <c r="K127" s="189"/>
      <c r="L127" s="189"/>
      <c r="M127" s="189"/>
      <c r="N127" s="134"/>
      <c r="O127" s="134"/>
    </row>
    <row r="128" spans="2:15" s="85" customFormat="1" ht="18.899999999999999" customHeight="1" x14ac:dyDescent="0.3">
      <c r="B128" s="132" t="s">
        <v>372</v>
      </c>
      <c r="C128" s="127"/>
      <c r="D128" s="127"/>
      <c r="E128" s="127"/>
      <c r="F128" s="127"/>
      <c r="G128" s="127"/>
      <c r="H128" s="127"/>
      <c r="I128" s="127"/>
      <c r="J128" s="127"/>
      <c r="K128" s="127"/>
      <c r="L128" s="127"/>
      <c r="M128" s="131"/>
      <c r="N128" s="86"/>
      <c r="O128" s="86"/>
    </row>
    <row r="129" spans="1:15" s="85" customFormat="1" ht="60" customHeight="1" x14ac:dyDescent="0.25">
      <c r="B129" s="191"/>
      <c r="C129" s="192"/>
      <c r="D129" s="192"/>
      <c r="E129" s="192"/>
      <c r="F129" s="192"/>
      <c r="G129" s="192"/>
      <c r="H129" s="192"/>
      <c r="I129" s="192"/>
      <c r="J129" s="192"/>
      <c r="K129" s="192"/>
      <c r="L129" s="192"/>
      <c r="M129" s="193"/>
      <c r="N129" s="86"/>
      <c r="O129" s="86"/>
    </row>
    <row r="130" spans="1:15" s="85" customFormat="1" ht="12" customHeight="1" x14ac:dyDescent="0.25">
      <c r="B130" s="136"/>
      <c r="C130" s="136"/>
      <c r="D130" s="136"/>
      <c r="E130" s="136"/>
      <c r="F130" s="136"/>
      <c r="G130" s="136"/>
      <c r="H130" s="136"/>
      <c r="I130" s="136"/>
      <c r="J130" s="136"/>
      <c r="K130" s="136"/>
      <c r="L130" s="136"/>
      <c r="M130" s="136"/>
      <c r="N130" s="86"/>
      <c r="O130" s="86"/>
    </row>
    <row r="131" spans="1:15" ht="22.5" customHeight="1" x14ac:dyDescent="0.25">
      <c r="A131" s="73"/>
      <c r="B131" s="43" t="s">
        <v>36</v>
      </c>
      <c r="C131" s="43"/>
      <c r="D131" s="43"/>
      <c r="E131" s="43"/>
      <c r="F131" s="43"/>
      <c r="G131" s="43"/>
      <c r="H131" s="43"/>
      <c r="I131" s="43"/>
      <c r="J131" s="43"/>
      <c r="K131" s="43"/>
      <c r="L131" s="43"/>
      <c r="M131" s="43"/>
      <c r="N131" s="61"/>
    </row>
    <row r="132" spans="1:15" ht="42.65" customHeight="1" x14ac:dyDescent="0.25">
      <c r="A132" s="74"/>
      <c r="B132" s="224" t="s">
        <v>390</v>
      </c>
      <c r="C132" s="224"/>
      <c r="D132" s="224"/>
      <c r="E132" s="224"/>
      <c r="F132" s="224"/>
      <c r="G132" s="224"/>
      <c r="H132" s="224"/>
      <c r="I132" s="224"/>
      <c r="J132" s="224"/>
      <c r="K132" s="224"/>
      <c r="L132" s="224"/>
      <c r="M132" s="224"/>
      <c r="N132" s="137"/>
      <c r="O132" s="137"/>
    </row>
    <row r="133" spans="1:15" s="94" customFormat="1" ht="15" customHeight="1" x14ac:dyDescent="0.25">
      <c r="B133" s="225" t="s">
        <v>37</v>
      </c>
      <c r="C133" s="225"/>
      <c r="D133" s="225"/>
      <c r="E133" s="280" t="s">
        <v>38</v>
      </c>
      <c r="F133" s="280"/>
      <c r="G133" s="280"/>
      <c r="H133" s="280" t="s">
        <v>360</v>
      </c>
      <c r="I133" s="280"/>
      <c r="J133" s="280"/>
      <c r="K133" s="280"/>
      <c r="L133" s="280"/>
      <c r="M133" s="280"/>
      <c r="N133" s="72"/>
      <c r="O133" s="72"/>
    </row>
    <row r="134" spans="1:15" s="94" customFormat="1" ht="15" customHeight="1" x14ac:dyDescent="0.25">
      <c r="B134" s="207"/>
      <c r="C134" s="207"/>
      <c r="D134" s="207"/>
      <c r="E134" s="207"/>
      <c r="F134" s="207"/>
      <c r="G134" s="207"/>
      <c r="H134" s="207"/>
      <c r="I134" s="207"/>
      <c r="J134" s="207"/>
      <c r="K134" s="207"/>
      <c r="L134" s="207"/>
      <c r="M134" s="207"/>
      <c r="N134" s="72"/>
      <c r="O134" s="72"/>
    </row>
    <row r="135" spans="1:15" s="94" customFormat="1" ht="15" customHeight="1" x14ac:dyDescent="0.25">
      <c r="B135" s="229"/>
      <c r="C135" s="230"/>
      <c r="D135" s="231"/>
      <c r="E135" s="229"/>
      <c r="F135" s="230"/>
      <c r="G135" s="231"/>
      <c r="H135" s="207"/>
      <c r="I135" s="207"/>
      <c r="J135" s="207"/>
      <c r="K135" s="207"/>
      <c r="L135" s="207"/>
      <c r="M135" s="207"/>
      <c r="N135" s="72"/>
      <c r="O135" s="72"/>
    </row>
    <row r="136" spans="1:15" s="94" customFormat="1" ht="15" customHeight="1" x14ac:dyDescent="0.25">
      <c r="B136" s="229"/>
      <c r="C136" s="230"/>
      <c r="D136" s="231"/>
      <c r="E136" s="229"/>
      <c r="F136" s="230"/>
      <c r="G136" s="231"/>
      <c r="H136" s="207"/>
      <c r="I136" s="207"/>
      <c r="J136" s="207"/>
      <c r="K136" s="207"/>
      <c r="L136" s="207"/>
      <c r="M136" s="207"/>
      <c r="N136" s="72"/>
      <c r="O136" s="72"/>
    </row>
    <row r="137" spans="1:15" s="94" customFormat="1" ht="15" customHeight="1" x14ac:dyDescent="0.25">
      <c r="B137" s="229"/>
      <c r="C137" s="230"/>
      <c r="D137" s="231"/>
      <c r="E137" s="207"/>
      <c r="F137" s="207"/>
      <c r="G137" s="207"/>
      <c r="H137" s="207"/>
      <c r="I137" s="207"/>
      <c r="J137" s="207"/>
      <c r="K137" s="207"/>
      <c r="L137" s="207"/>
      <c r="M137" s="207"/>
      <c r="N137" s="72"/>
      <c r="O137" s="72"/>
    </row>
    <row r="138" spans="1:15" s="94" customFormat="1" ht="15" customHeight="1" x14ac:dyDescent="0.25">
      <c r="B138" s="207"/>
      <c r="C138" s="207"/>
      <c r="D138" s="207"/>
      <c r="E138" s="207"/>
      <c r="F138" s="207"/>
      <c r="G138" s="207"/>
      <c r="H138" s="207"/>
      <c r="I138" s="207"/>
      <c r="J138" s="207"/>
      <c r="K138" s="207"/>
      <c r="L138" s="207"/>
      <c r="M138" s="207"/>
      <c r="N138" s="72"/>
      <c r="O138" s="72"/>
    </row>
    <row r="139" spans="1:15" s="94" customFormat="1" ht="15" customHeight="1" x14ac:dyDescent="0.25">
      <c r="B139" s="207"/>
      <c r="C139" s="207"/>
      <c r="D139" s="207"/>
      <c r="E139" s="207"/>
      <c r="F139" s="207"/>
      <c r="G139" s="207"/>
      <c r="H139" s="207"/>
      <c r="I139" s="207"/>
      <c r="J139" s="207"/>
      <c r="K139" s="207"/>
      <c r="L139" s="207"/>
      <c r="M139" s="207"/>
      <c r="N139" s="72"/>
      <c r="O139" s="72"/>
    </row>
    <row r="140" spans="1:15" s="94" customFormat="1" ht="15" customHeight="1" x14ac:dyDescent="0.25">
      <c r="B140" s="207"/>
      <c r="C140" s="207"/>
      <c r="D140" s="207"/>
      <c r="E140" s="207"/>
      <c r="F140" s="207"/>
      <c r="G140" s="207"/>
      <c r="H140" s="207"/>
      <c r="I140" s="207"/>
      <c r="J140" s="207"/>
      <c r="K140" s="207"/>
      <c r="L140" s="207"/>
      <c r="M140" s="207"/>
      <c r="N140" s="72"/>
      <c r="O140" s="72"/>
    </row>
    <row r="141" spans="1:15" s="94" customFormat="1" ht="15" customHeight="1" x14ac:dyDescent="0.25">
      <c r="B141" s="207"/>
      <c r="C141" s="207"/>
      <c r="D141" s="207"/>
      <c r="E141" s="207"/>
      <c r="F141" s="207"/>
      <c r="G141" s="207"/>
      <c r="H141" s="207"/>
      <c r="I141" s="207"/>
      <c r="J141" s="207"/>
      <c r="K141" s="207"/>
      <c r="L141" s="207"/>
      <c r="M141" s="207"/>
      <c r="N141" s="72"/>
      <c r="O141" s="72"/>
    </row>
    <row r="142" spans="1:15" s="94" customFormat="1" ht="15" customHeight="1" x14ac:dyDescent="0.25">
      <c r="B142" s="207"/>
      <c r="C142" s="207"/>
      <c r="D142" s="207"/>
      <c r="E142" s="207"/>
      <c r="F142" s="207"/>
      <c r="G142" s="207"/>
      <c r="H142" s="207"/>
      <c r="I142" s="207"/>
      <c r="J142" s="207"/>
      <c r="K142" s="207"/>
      <c r="L142" s="207"/>
      <c r="M142" s="207"/>
      <c r="N142" s="72"/>
      <c r="O142" s="72"/>
    </row>
    <row r="143" spans="1:15" s="94" customFormat="1" ht="15" customHeight="1" x14ac:dyDescent="0.25">
      <c r="B143" s="207"/>
      <c r="C143" s="207"/>
      <c r="D143" s="207"/>
      <c r="E143" s="207"/>
      <c r="F143" s="207"/>
      <c r="G143" s="207"/>
      <c r="H143" s="207"/>
      <c r="I143" s="207"/>
      <c r="J143" s="207"/>
      <c r="K143" s="207"/>
      <c r="L143" s="207"/>
      <c r="M143" s="207"/>
      <c r="N143" s="72"/>
      <c r="O143" s="72"/>
    </row>
    <row r="144" spans="1:15" s="94" customFormat="1" ht="15" customHeight="1" x14ac:dyDescent="0.25">
      <c r="B144" s="138"/>
      <c r="C144" s="138"/>
      <c r="D144" s="138"/>
      <c r="E144" s="138"/>
      <c r="F144" s="138"/>
      <c r="G144" s="138"/>
      <c r="H144" s="138"/>
      <c r="I144" s="138"/>
      <c r="J144" s="138"/>
      <c r="K144" s="138"/>
      <c r="L144" s="138"/>
      <c r="M144" s="138"/>
      <c r="N144" s="72"/>
      <c r="O144" s="72"/>
    </row>
    <row r="145" spans="2:15" s="65" customFormat="1" ht="15" customHeight="1" x14ac:dyDescent="0.25">
      <c r="B145" s="294" t="s">
        <v>39</v>
      </c>
      <c r="C145" s="294"/>
      <c r="D145" s="294"/>
      <c r="E145" s="294"/>
      <c r="F145" s="294"/>
      <c r="G145" s="294"/>
      <c r="H145" s="294"/>
      <c r="I145" s="294"/>
      <c r="J145" s="294"/>
      <c r="K145" s="294"/>
      <c r="L145" s="294"/>
      <c r="M145" s="294"/>
      <c r="N145" s="66"/>
      <c r="O145" s="66"/>
    </row>
    <row r="146" spans="2:15" s="65" customFormat="1" ht="15" customHeight="1" x14ac:dyDescent="0.25">
      <c r="B146" s="139" t="s">
        <v>40</v>
      </c>
      <c r="C146" s="164"/>
      <c r="D146" s="164"/>
      <c r="E146" s="164"/>
      <c r="F146" s="164"/>
      <c r="G146" s="164"/>
      <c r="H146" s="164"/>
      <c r="I146" s="164"/>
      <c r="J146" s="164"/>
      <c r="K146" s="164"/>
      <c r="L146" s="164"/>
      <c r="M146" s="164"/>
      <c r="N146" s="66"/>
      <c r="O146" s="66"/>
    </row>
    <row r="147" spans="2:15" s="94" customFormat="1" ht="15" customHeight="1" x14ac:dyDescent="0.25">
      <c r="B147" s="139" t="s">
        <v>404</v>
      </c>
      <c r="C147" s="139"/>
      <c r="D147" s="139"/>
      <c r="E147" s="139"/>
      <c r="F147" s="139"/>
      <c r="G147" s="139"/>
      <c r="H147" s="139"/>
      <c r="I147" s="139"/>
      <c r="J147" s="139"/>
      <c r="K147" s="139"/>
      <c r="L147" s="139"/>
      <c r="M147" s="139"/>
      <c r="N147" s="141"/>
      <c r="O147" s="72"/>
    </row>
    <row r="148" spans="2:15" s="94" customFormat="1" ht="15" customHeight="1" x14ac:dyDescent="0.25">
      <c r="B148" s="280" t="s">
        <v>37</v>
      </c>
      <c r="C148" s="280"/>
      <c r="D148" s="280"/>
      <c r="E148" s="280" t="s">
        <v>41</v>
      </c>
      <c r="F148" s="280"/>
      <c r="G148" s="280" t="s">
        <v>42</v>
      </c>
      <c r="H148" s="280"/>
      <c r="I148" s="280" t="s">
        <v>43</v>
      </c>
      <c r="J148" s="280"/>
      <c r="K148" s="232" t="s">
        <v>44</v>
      </c>
      <c r="L148" s="233"/>
      <c r="M148" s="233"/>
      <c r="N148" s="234"/>
      <c r="O148" s="72"/>
    </row>
    <row r="149" spans="2:15" s="94" customFormat="1" ht="15" customHeight="1" x14ac:dyDescent="0.25">
      <c r="B149" s="280"/>
      <c r="C149" s="280"/>
      <c r="D149" s="280"/>
      <c r="E149" s="163" t="s">
        <v>45</v>
      </c>
      <c r="F149" s="163" t="s">
        <v>46</v>
      </c>
      <c r="G149" s="163" t="s">
        <v>45</v>
      </c>
      <c r="H149" s="163" t="s">
        <v>46</v>
      </c>
      <c r="I149" s="163" t="s">
        <v>45</v>
      </c>
      <c r="J149" s="163" t="s">
        <v>46</v>
      </c>
      <c r="K149" s="235"/>
      <c r="L149" s="236"/>
      <c r="M149" s="236"/>
      <c r="N149" s="237"/>
      <c r="O149" s="72"/>
    </row>
    <row r="150" spans="2:15" s="94" customFormat="1" ht="15" customHeight="1" x14ac:dyDescent="0.25">
      <c r="B150" s="226" t="str">
        <f>IF(B134="","",B134)</f>
        <v/>
      </c>
      <c r="C150" s="227"/>
      <c r="D150" s="228"/>
      <c r="E150" s="160"/>
      <c r="F150" s="160"/>
      <c r="G150" s="160"/>
      <c r="H150" s="160"/>
      <c r="I150" s="160"/>
      <c r="J150" s="160"/>
      <c r="K150" s="206" t="str">
        <f>IF(B150="","",E150*F150+G150*H150+I150*J150)</f>
        <v/>
      </c>
      <c r="L150" s="206"/>
      <c r="M150" s="206"/>
      <c r="N150" s="206"/>
      <c r="O150" s="72"/>
    </row>
    <row r="151" spans="2:15" s="94" customFormat="1" ht="15" customHeight="1" x14ac:dyDescent="0.25">
      <c r="B151" s="226" t="str">
        <f>IF(B135="","",B135)</f>
        <v/>
      </c>
      <c r="C151" s="227"/>
      <c r="D151" s="228"/>
      <c r="E151" s="160"/>
      <c r="F151" s="160"/>
      <c r="G151" s="160"/>
      <c r="H151" s="160"/>
      <c r="I151" s="160"/>
      <c r="J151" s="160"/>
      <c r="K151" s="206" t="str">
        <f>IF(B151="","",E151*F151+G151*H151+I151*J151)</f>
        <v/>
      </c>
      <c r="L151" s="206"/>
      <c r="M151" s="206"/>
      <c r="N151" s="206"/>
      <c r="O151" s="72"/>
    </row>
    <row r="152" spans="2:15" s="94" customFormat="1" ht="15" customHeight="1" x14ac:dyDescent="0.25">
      <c r="B152" s="226" t="str">
        <f>IF(B136="","",B136)</f>
        <v/>
      </c>
      <c r="C152" s="227"/>
      <c r="D152" s="228"/>
      <c r="E152" s="160"/>
      <c r="F152" s="160"/>
      <c r="G152" s="160"/>
      <c r="H152" s="160"/>
      <c r="I152" s="160"/>
      <c r="J152" s="160"/>
      <c r="K152" s="206" t="str">
        <f t="shared" ref="K152:K159" si="1">IF(B152="","",E152*F152+G152*H152+I152*J152)</f>
        <v/>
      </c>
      <c r="L152" s="206"/>
      <c r="M152" s="206"/>
      <c r="N152" s="206"/>
      <c r="O152" s="72"/>
    </row>
    <row r="153" spans="2:15" s="94" customFormat="1" ht="15" customHeight="1" x14ac:dyDescent="0.25">
      <c r="B153" s="226" t="str">
        <f>IF(B137="","",B137)</f>
        <v/>
      </c>
      <c r="C153" s="227"/>
      <c r="D153" s="228"/>
      <c r="E153" s="160"/>
      <c r="F153" s="160"/>
      <c r="G153" s="160"/>
      <c r="H153" s="160"/>
      <c r="I153" s="160"/>
      <c r="J153" s="160"/>
      <c r="K153" s="206" t="str">
        <f t="shared" si="1"/>
        <v/>
      </c>
      <c r="L153" s="206"/>
      <c r="M153" s="206"/>
      <c r="N153" s="206"/>
      <c r="O153" s="72"/>
    </row>
    <row r="154" spans="2:15" s="94" customFormat="1" ht="15" customHeight="1" x14ac:dyDescent="0.25">
      <c r="B154" s="226" t="str">
        <f t="shared" ref="B154:B159" si="2">IF(B138="","",B138)</f>
        <v/>
      </c>
      <c r="C154" s="227"/>
      <c r="D154" s="228"/>
      <c r="E154" s="160"/>
      <c r="F154" s="160"/>
      <c r="G154" s="160"/>
      <c r="H154" s="160"/>
      <c r="I154" s="160"/>
      <c r="J154" s="160"/>
      <c r="K154" s="206" t="str">
        <f t="shared" si="1"/>
        <v/>
      </c>
      <c r="L154" s="206"/>
      <c r="M154" s="206"/>
      <c r="N154" s="206"/>
      <c r="O154" s="72"/>
    </row>
    <row r="155" spans="2:15" s="94" customFormat="1" ht="15" customHeight="1" x14ac:dyDescent="0.25">
      <c r="B155" s="226" t="str">
        <f t="shared" si="2"/>
        <v/>
      </c>
      <c r="C155" s="227"/>
      <c r="D155" s="228"/>
      <c r="E155" s="160"/>
      <c r="F155" s="160"/>
      <c r="G155" s="160"/>
      <c r="H155" s="160"/>
      <c r="I155" s="160"/>
      <c r="J155" s="160"/>
      <c r="K155" s="206" t="str">
        <f t="shared" si="1"/>
        <v/>
      </c>
      <c r="L155" s="206"/>
      <c r="M155" s="206"/>
      <c r="N155" s="206"/>
      <c r="O155" s="72"/>
    </row>
    <row r="156" spans="2:15" s="94" customFormat="1" ht="15" customHeight="1" x14ac:dyDescent="0.25">
      <c r="B156" s="226" t="str">
        <f t="shared" si="2"/>
        <v/>
      </c>
      <c r="C156" s="227"/>
      <c r="D156" s="228"/>
      <c r="E156" s="160"/>
      <c r="F156" s="160"/>
      <c r="G156" s="160"/>
      <c r="H156" s="160"/>
      <c r="I156" s="160"/>
      <c r="J156" s="160"/>
      <c r="K156" s="206" t="str">
        <f t="shared" si="1"/>
        <v/>
      </c>
      <c r="L156" s="206"/>
      <c r="M156" s="206"/>
      <c r="N156" s="206"/>
      <c r="O156" s="72"/>
    </row>
    <row r="157" spans="2:15" s="94" customFormat="1" ht="15" customHeight="1" x14ac:dyDescent="0.25">
      <c r="B157" s="226" t="str">
        <f t="shared" si="2"/>
        <v/>
      </c>
      <c r="C157" s="227"/>
      <c r="D157" s="228"/>
      <c r="E157" s="160"/>
      <c r="F157" s="160"/>
      <c r="G157" s="160"/>
      <c r="H157" s="160"/>
      <c r="I157" s="160"/>
      <c r="J157" s="160"/>
      <c r="K157" s="206" t="str">
        <f t="shared" si="1"/>
        <v/>
      </c>
      <c r="L157" s="206"/>
      <c r="M157" s="206"/>
      <c r="N157" s="206"/>
      <c r="O157" s="72"/>
    </row>
    <row r="158" spans="2:15" s="94" customFormat="1" ht="15" customHeight="1" x14ac:dyDescent="0.25">
      <c r="B158" s="226" t="str">
        <f t="shared" si="2"/>
        <v/>
      </c>
      <c r="C158" s="227"/>
      <c r="D158" s="228"/>
      <c r="E158" s="160"/>
      <c r="F158" s="160"/>
      <c r="G158" s="160"/>
      <c r="H158" s="160"/>
      <c r="I158" s="160"/>
      <c r="J158" s="160"/>
      <c r="K158" s="206" t="str">
        <f t="shared" si="1"/>
        <v/>
      </c>
      <c r="L158" s="206"/>
      <c r="M158" s="206"/>
      <c r="N158" s="206"/>
      <c r="O158" s="72"/>
    </row>
    <row r="159" spans="2:15" s="94" customFormat="1" ht="15" customHeight="1" x14ac:dyDescent="0.25">
      <c r="B159" s="226" t="str">
        <f t="shared" si="2"/>
        <v/>
      </c>
      <c r="C159" s="227"/>
      <c r="D159" s="228"/>
      <c r="E159" s="160"/>
      <c r="F159" s="160"/>
      <c r="G159" s="160"/>
      <c r="H159" s="160"/>
      <c r="I159" s="160"/>
      <c r="J159" s="160"/>
      <c r="K159" s="206" t="str">
        <f t="shared" si="1"/>
        <v/>
      </c>
      <c r="L159" s="206"/>
      <c r="M159" s="206"/>
      <c r="N159" s="206"/>
      <c r="O159" s="72"/>
    </row>
    <row r="160" spans="2:15" s="94" customFormat="1" ht="15" customHeight="1" x14ac:dyDescent="0.25">
      <c r="B160" s="143"/>
      <c r="C160" s="143"/>
      <c r="D160" s="143"/>
      <c r="E160" s="143"/>
      <c r="F160" s="143"/>
      <c r="G160" s="143"/>
      <c r="H160" s="73"/>
      <c r="I160" s="73"/>
      <c r="J160" s="144" t="s">
        <v>47</v>
      </c>
      <c r="K160" s="238">
        <f>SUM(K150:M159)</f>
        <v>0</v>
      </c>
      <c r="L160" s="239"/>
      <c r="M160" s="239"/>
      <c r="N160" s="240"/>
      <c r="O160" s="72"/>
    </row>
    <row r="161" spans="2:19" s="65" customFormat="1" ht="15" customHeight="1" x14ac:dyDescent="0.25">
      <c r="B161" s="145" t="s">
        <v>48</v>
      </c>
      <c r="C161" s="146"/>
      <c r="D161" s="146"/>
      <c r="E161" s="146"/>
      <c r="F161" s="146"/>
      <c r="G161" s="146"/>
      <c r="H161" s="146"/>
      <c r="I161" s="146"/>
      <c r="J161" s="146"/>
      <c r="K161" s="146"/>
      <c r="L161" s="146"/>
      <c r="M161" s="146"/>
      <c r="N161" s="147"/>
      <c r="O161" s="147"/>
      <c r="P161" s="146"/>
      <c r="Q161" s="293"/>
      <c r="R161" s="293"/>
    </row>
    <row r="162" spans="2:19" s="94" customFormat="1" ht="29.4" customHeight="1" x14ac:dyDescent="0.25">
      <c r="B162" s="194" t="s">
        <v>49</v>
      </c>
      <c r="C162" s="195"/>
      <c r="D162" s="195"/>
      <c r="E162" s="195"/>
      <c r="F162" s="196"/>
      <c r="G162" s="232" t="s">
        <v>50</v>
      </c>
      <c r="H162" s="234"/>
      <c r="I162" s="232" t="s">
        <v>51</v>
      </c>
      <c r="J162" s="234"/>
      <c r="K162" s="232" t="s">
        <v>52</v>
      </c>
      <c r="L162" s="233"/>
      <c r="M162" s="233"/>
      <c r="N162" s="234"/>
      <c r="O162" s="72"/>
    </row>
    <row r="163" spans="2:19" s="94" customFormat="1" ht="23" customHeight="1" x14ac:dyDescent="0.25">
      <c r="B163" s="197"/>
      <c r="C163" s="198"/>
      <c r="D163" s="198"/>
      <c r="E163" s="198"/>
      <c r="F163" s="199"/>
      <c r="G163" s="243"/>
      <c r="H163" s="244"/>
      <c r="I163" s="243"/>
      <c r="J163" s="244"/>
      <c r="K163" s="235"/>
      <c r="L163" s="236"/>
      <c r="M163" s="236"/>
      <c r="N163" s="237"/>
      <c r="O163" s="72"/>
    </row>
    <row r="164" spans="2:19" s="94" customFormat="1" ht="15" customHeight="1" x14ac:dyDescent="0.25">
      <c r="B164" s="200"/>
      <c r="C164" s="201"/>
      <c r="D164" s="201"/>
      <c r="E164" s="201"/>
      <c r="F164" s="202"/>
      <c r="G164" s="241"/>
      <c r="H164" s="242"/>
      <c r="I164" s="241"/>
      <c r="J164" s="242"/>
      <c r="K164" s="206" t="str">
        <f>IF(B164="","",G164+I164)</f>
        <v/>
      </c>
      <c r="L164" s="206"/>
      <c r="M164" s="206"/>
      <c r="N164" s="206"/>
      <c r="O164" s="72"/>
    </row>
    <row r="165" spans="2:19" s="94" customFormat="1" ht="15" customHeight="1" x14ac:dyDescent="0.25">
      <c r="B165" s="203"/>
      <c r="C165" s="204"/>
      <c r="D165" s="204"/>
      <c r="E165" s="204"/>
      <c r="F165" s="205"/>
      <c r="G165" s="241"/>
      <c r="H165" s="242"/>
      <c r="I165" s="241"/>
      <c r="J165" s="242"/>
      <c r="K165" s="206" t="str">
        <f t="shared" ref="K165:K173" si="3">IF(B165="","",G165+I165)</f>
        <v/>
      </c>
      <c r="L165" s="206"/>
      <c r="M165" s="206"/>
      <c r="N165" s="206"/>
      <c r="O165" s="72"/>
    </row>
    <row r="166" spans="2:19" s="94" customFormat="1" ht="15" customHeight="1" x14ac:dyDescent="0.25">
      <c r="B166" s="203"/>
      <c r="C166" s="204"/>
      <c r="D166" s="204"/>
      <c r="E166" s="204"/>
      <c r="F166" s="205"/>
      <c r="G166" s="241"/>
      <c r="H166" s="242"/>
      <c r="I166" s="241"/>
      <c r="J166" s="242"/>
      <c r="K166" s="206" t="str">
        <f t="shared" si="3"/>
        <v/>
      </c>
      <c r="L166" s="206"/>
      <c r="M166" s="206"/>
      <c r="N166" s="206"/>
      <c r="O166" s="72"/>
    </row>
    <row r="167" spans="2:19" s="94" customFormat="1" ht="15" customHeight="1" x14ac:dyDescent="0.25">
      <c r="B167" s="203"/>
      <c r="C167" s="204"/>
      <c r="D167" s="204"/>
      <c r="E167" s="204"/>
      <c r="F167" s="205"/>
      <c r="G167" s="241"/>
      <c r="H167" s="242"/>
      <c r="I167" s="241"/>
      <c r="J167" s="242"/>
      <c r="K167" s="206" t="str">
        <f t="shared" si="3"/>
        <v/>
      </c>
      <c r="L167" s="206"/>
      <c r="M167" s="206"/>
      <c r="N167" s="206"/>
      <c r="O167" s="72"/>
    </row>
    <row r="168" spans="2:19" s="94" customFormat="1" ht="15" customHeight="1" x14ac:dyDescent="0.25">
      <c r="B168" s="203"/>
      <c r="C168" s="204"/>
      <c r="D168" s="204"/>
      <c r="E168" s="204"/>
      <c r="F168" s="205"/>
      <c r="G168" s="241"/>
      <c r="H168" s="242"/>
      <c r="I168" s="241"/>
      <c r="J168" s="242"/>
      <c r="K168" s="206" t="str">
        <f t="shared" si="3"/>
        <v/>
      </c>
      <c r="L168" s="206"/>
      <c r="M168" s="206"/>
      <c r="N168" s="206"/>
      <c r="O168" s="72"/>
    </row>
    <row r="169" spans="2:19" s="94" customFormat="1" ht="15" customHeight="1" x14ac:dyDescent="0.25">
      <c r="B169" s="203"/>
      <c r="C169" s="204"/>
      <c r="D169" s="204"/>
      <c r="E169" s="204"/>
      <c r="F169" s="205"/>
      <c r="G169" s="241"/>
      <c r="H169" s="242"/>
      <c r="I169" s="241"/>
      <c r="J169" s="242"/>
      <c r="K169" s="206" t="str">
        <f t="shared" si="3"/>
        <v/>
      </c>
      <c r="L169" s="206"/>
      <c r="M169" s="206"/>
      <c r="N169" s="206"/>
      <c r="O169" s="72"/>
    </row>
    <row r="170" spans="2:19" s="94" customFormat="1" ht="15" customHeight="1" x14ac:dyDescent="0.25">
      <c r="B170" s="203"/>
      <c r="C170" s="204"/>
      <c r="D170" s="204"/>
      <c r="E170" s="204"/>
      <c r="F170" s="205"/>
      <c r="G170" s="241"/>
      <c r="H170" s="242"/>
      <c r="I170" s="241"/>
      <c r="J170" s="242"/>
      <c r="K170" s="206" t="str">
        <f t="shared" si="3"/>
        <v/>
      </c>
      <c r="L170" s="206"/>
      <c r="M170" s="206"/>
      <c r="N170" s="206"/>
      <c r="O170" s="72"/>
    </row>
    <row r="171" spans="2:19" s="94" customFormat="1" ht="15" customHeight="1" x14ac:dyDescent="0.25">
      <c r="B171" s="203"/>
      <c r="C171" s="204"/>
      <c r="D171" s="204"/>
      <c r="E171" s="204"/>
      <c r="F171" s="205"/>
      <c r="G171" s="241"/>
      <c r="H171" s="242"/>
      <c r="I171" s="241"/>
      <c r="J171" s="242"/>
      <c r="K171" s="206" t="str">
        <f t="shared" si="3"/>
        <v/>
      </c>
      <c r="L171" s="206"/>
      <c r="M171" s="206"/>
      <c r="N171" s="206"/>
      <c r="O171" s="72"/>
    </row>
    <row r="172" spans="2:19" s="94" customFormat="1" ht="15" customHeight="1" x14ac:dyDescent="0.25">
      <c r="B172" s="203"/>
      <c r="C172" s="204"/>
      <c r="D172" s="204"/>
      <c r="E172" s="204"/>
      <c r="F172" s="205"/>
      <c r="G172" s="241"/>
      <c r="H172" s="242"/>
      <c r="I172" s="241"/>
      <c r="J172" s="242"/>
      <c r="K172" s="206" t="str">
        <f t="shared" si="3"/>
        <v/>
      </c>
      <c r="L172" s="206"/>
      <c r="M172" s="206"/>
      <c r="N172" s="206"/>
      <c r="O172" s="72"/>
    </row>
    <row r="173" spans="2:19" s="94" customFormat="1" ht="15" customHeight="1" x14ac:dyDescent="0.25">
      <c r="B173" s="203"/>
      <c r="C173" s="204"/>
      <c r="D173" s="204"/>
      <c r="E173" s="204"/>
      <c r="F173" s="205"/>
      <c r="G173" s="241"/>
      <c r="H173" s="242"/>
      <c r="I173" s="241"/>
      <c r="J173" s="242"/>
      <c r="K173" s="206" t="str">
        <f t="shared" si="3"/>
        <v/>
      </c>
      <c r="L173" s="206"/>
      <c r="M173" s="206"/>
      <c r="N173" s="206"/>
      <c r="O173" s="72"/>
    </row>
    <row r="174" spans="2:19" s="94" customFormat="1" ht="15" customHeight="1" x14ac:dyDescent="0.25">
      <c r="B174" s="73"/>
      <c r="C174" s="143"/>
      <c r="D174" s="143"/>
      <c r="E174" s="143"/>
      <c r="F174" s="143"/>
      <c r="G174" s="143"/>
      <c r="H174" s="143"/>
      <c r="I174" s="143"/>
      <c r="J174" s="144" t="s">
        <v>53</v>
      </c>
      <c r="K174" s="286">
        <f>SUM(K164:M173)</f>
        <v>0</v>
      </c>
      <c r="L174" s="287"/>
      <c r="M174" s="287"/>
      <c r="N174" s="288"/>
      <c r="O174" s="72"/>
      <c r="Q174" s="291"/>
      <c r="R174" s="292"/>
    </row>
    <row r="175" spans="2:19" s="94" customFormat="1" ht="22.5" customHeight="1" x14ac:dyDescent="0.25">
      <c r="B175" s="73"/>
      <c r="C175" s="148"/>
      <c r="D175" s="148"/>
      <c r="E175" s="148"/>
      <c r="F175" s="148"/>
      <c r="G175" s="148"/>
      <c r="H175" s="148"/>
      <c r="I175" s="148"/>
      <c r="J175" s="149" t="s">
        <v>54</v>
      </c>
      <c r="K175" s="297">
        <f>K160+K174</f>
        <v>0</v>
      </c>
      <c r="L175" s="298"/>
      <c r="M175" s="298"/>
      <c r="N175" s="299"/>
      <c r="O175" s="72"/>
      <c r="P175" s="150"/>
      <c r="R175" s="73"/>
      <c r="S175" s="73"/>
    </row>
    <row r="176" spans="2:19" s="94" customFormat="1" ht="22.25" customHeight="1" thickBot="1" x14ac:dyDescent="0.3">
      <c r="B176" s="151" t="s">
        <v>66</v>
      </c>
      <c r="C176" s="152"/>
      <c r="D176" s="152"/>
      <c r="E176" s="148"/>
      <c r="F176" s="148"/>
      <c r="G176" s="153"/>
      <c r="H176" s="148"/>
      <c r="I176" s="148"/>
      <c r="J176" s="148"/>
      <c r="K176" s="148"/>
      <c r="L176" s="73"/>
      <c r="M176" s="73"/>
      <c r="N176" s="154"/>
      <c r="O176" s="72"/>
      <c r="P176" s="150"/>
      <c r="Q176" s="150"/>
      <c r="R176" s="73"/>
      <c r="S176" s="73"/>
    </row>
    <row r="177" spans="1:19" s="94" customFormat="1" ht="15" customHeight="1" thickBot="1" x14ac:dyDescent="0.3">
      <c r="B177" s="322" t="s">
        <v>65</v>
      </c>
      <c r="C177" s="323"/>
      <c r="D177" s="323"/>
      <c r="E177" s="323"/>
      <c r="F177" s="323"/>
      <c r="G177" s="304" t="s">
        <v>67</v>
      </c>
      <c r="H177" s="305"/>
      <c r="I177" s="304" t="s">
        <v>68</v>
      </c>
      <c r="J177" s="305"/>
      <c r="K177" s="148"/>
      <c r="L177" s="73"/>
      <c r="M177" s="73"/>
      <c r="N177" s="154"/>
      <c r="O177" s="72"/>
      <c r="P177" s="150"/>
      <c r="Q177" s="150"/>
      <c r="R177" s="73"/>
      <c r="S177" s="73"/>
    </row>
    <row r="178" spans="1:19" s="94" customFormat="1" ht="15" customHeight="1" x14ac:dyDescent="0.25">
      <c r="B178" s="217" t="s">
        <v>389</v>
      </c>
      <c r="C178" s="218"/>
      <c r="D178" s="218"/>
      <c r="E178" s="218"/>
      <c r="F178" s="218"/>
      <c r="G178" s="219">
        <f>SUM(G179:H180)</f>
        <v>0</v>
      </c>
      <c r="H178" s="220"/>
      <c r="I178" s="221">
        <f t="shared" ref="I178:I183" si="4">IFERROR(G178*$K$175,"")</f>
        <v>0</v>
      </c>
      <c r="J178" s="222"/>
      <c r="K178" s="148"/>
      <c r="L178" s="73"/>
      <c r="M178" s="73"/>
      <c r="N178" s="154"/>
      <c r="O178" s="72"/>
      <c r="P178" s="150"/>
      <c r="Q178" s="150"/>
      <c r="R178" s="73"/>
      <c r="S178" s="73"/>
    </row>
    <row r="179" spans="1:19" s="94" customFormat="1" ht="15" customHeight="1" x14ac:dyDescent="0.25">
      <c r="B179" s="208" t="s">
        <v>387</v>
      </c>
      <c r="C179" s="209"/>
      <c r="D179" s="209"/>
      <c r="E179" s="209"/>
      <c r="F179" s="209"/>
      <c r="G179" s="210"/>
      <c r="H179" s="211"/>
      <c r="I179" s="212">
        <f t="shared" si="4"/>
        <v>0</v>
      </c>
      <c r="J179" s="213"/>
      <c r="K179" s="148"/>
      <c r="L179" s="73"/>
      <c r="M179" s="73"/>
      <c r="N179" s="154"/>
      <c r="O179" s="72"/>
      <c r="P179" s="150"/>
      <c r="Q179" s="150"/>
      <c r="R179" s="73"/>
      <c r="S179" s="73"/>
    </row>
    <row r="180" spans="1:19" s="94" customFormat="1" ht="15" customHeight="1" thickBot="1" x14ac:dyDescent="0.3">
      <c r="B180" s="208" t="s">
        <v>388</v>
      </c>
      <c r="C180" s="209"/>
      <c r="D180" s="209"/>
      <c r="E180" s="209"/>
      <c r="F180" s="209"/>
      <c r="G180" s="210"/>
      <c r="H180" s="211"/>
      <c r="I180" s="212">
        <f t="shared" si="4"/>
        <v>0</v>
      </c>
      <c r="J180" s="213"/>
      <c r="K180" s="148"/>
      <c r="L180" s="73"/>
      <c r="M180" s="73"/>
      <c r="N180" s="154"/>
      <c r="O180" s="72"/>
      <c r="P180" s="150"/>
      <c r="Q180" s="150"/>
      <c r="R180" s="73"/>
      <c r="S180" s="73"/>
    </row>
    <row r="181" spans="1:19" s="94" customFormat="1" ht="15" hidden="1" customHeight="1" x14ac:dyDescent="0.25">
      <c r="B181" s="217" t="s">
        <v>359</v>
      </c>
      <c r="C181" s="218"/>
      <c r="D181" s="218"/>
      <c r="E181" s="218"/>
      <c r="F181" s="218"/>
      <c r="G181" s="320"/>
      <c r="H181" s="321"/>
      <c r="I181" s="221">
        <f t="shared" si="4"/>
        <v>0</v>
      </c>
      <c r="J181" s="222"/>
      <c r="K181" s="148"/>
      <c r="L181" s="73"/>
      <c r="M181" s="73"/>
      <c r="N181" s="154"/>
      <c r="O181" s="72"/>
      <c r="P181" s="150"/>
      <c r="Q181" s="150"/>
      <c r="R181" s="73"/>
      <c r="S181" s="73"/>
    </row>
    <row r="182" spans="1:19" s="94" customFormat="1" ht="15" hidden="1" customHeight="1" thickBot="1" x14ac:dyDescent="0.3">
      <c r="B182" s="318" t="s">
        <v>69</v>
      </c>
      <c r="C182" s="319"/>
      <c r="D182" s="319"/>
      <c r="E182" s="319"/>
      <c r="F182" s="319"/>
      <c r="G182" s="306"/>
      <c r="H182" s="307"/>
      <c r="I182" s="300">
        <f t="shared" si="4"/>
        <v>0</v>
      </c>
      <c r="J182" s="301"/>
      <c r="K182" s="148"/>
      <c r="L182" s="73"/>
      <c r="M182" s="73"/>
      <c r="N182" s="154"/>
      <c r="O182" s="72"/>
      <c r="P182" s="150"/>
      <c r="Q182" s="150"/>
      <c r="R182" s="73"/>
      <c r="S182" s="73"/>
    </row>
    <row r="183" spans="1:19" s="94" customFormat="1" ht="30" customHeight="1" thickBot="1" x14ac:dyDescent="0.3">
      <c r="B183" s="284" t="s">
        <v>70</v>
      </c>
      <c r="C183" s="285"/>
      <c r="D183" s="285"/>
      <c r="E183" s="285"/>
      <c r="F183" s="285"/>
      <c r="G183" s="295">
        <f>IF(OR(G178&lt;&gt;"",G181&lt;&gt;"",G182&lt;&gt;""),SUM(G178,G181,G182),"")</f>
        <v>0</v>
      </c>
      <c r="H183" s="296"/>
      <c r="I183" s="302">
        <f t="shared" si="4"/>
        <v>0</v>
      </c>
      <c r="J183" s="303"/>
      <c r="K183" s="148"/>
      <c r="L183" s="73"/>
      <c r="M183" s="73"/>
      <c r="N183" s="154"/>
      <c r="O183" s="72"/>
      <c r="P183" s="150"/>
      <c r="Q183" s="150"/>
      <c r="R183" s="73"/>
      <c r="S183" s="73"/>
    </row>
    <row r="184" spans="1:19" s="94" customFormat="1" ht="17" customHeight="1" x14ac:dyDescent="0.25">
      <c r="B184" s="73"/>
      <c r="C184" s="148"/>
      <c r="D184" s="148"/>
      <c r="E184" s="148"/>
      <c r="F184" s="148"/>
      <c r="G184" s="148"/>
      <c r="H184" s="148"/>
      <c r="I184" s="148"/>
      <c r="J184" s="148"/>
      <c r="K184" s="148"/>
      <c r="L184" s="73"/>
      <c r="M184" s="73"/>
      <c r="N184" s="154"/>
      <c r="O184" s="72"/>
      <c r="P184" s="150"/>
      <c r="Q184" s="150"/>
      <c r="R184" s="73"/>
      <c r="S184" s="73"/>
    </row>
    <row r="185" spans="1:19" ht="31.5" customHeight="1" x14ac:dyDescent="0.25">
      <c r="A185" s="74"/>
      <c r="B185" s="281" t="s">
        <v>71</v>
      </c>
      <c r="C185" s="281"/>
      <c r="D185" s="281"/>
      <c r="E185" s="281"/>
      <c r="F185" s="281"/>
      <c r="G185" s="281"/>
      <c r="H185" s="281"/>
      <c r="I185" s="281"/>
      <c r="J185" s="281"/>
      <c r="K185" s="281"/>
      <c r="L185" s="281"/>
      <c r="M185" s="281"/>
      <c r="N185" s="137"/>
      <c r="O185" s="137"/>
    </row>
    <row r="186" spans="1:19" ht="18.649999999999999" customHeight="1" x14ac:dyDescent="0.25">
      <c r="A186" s="74"/>
      <c r="B186" s="190" t="s">
        <v>375</v>
      </c>
      <c r="C186" s="190"/>
      <c r="D186" s="190"/>
      <c r="E186" s="190"/>
      <c r="F186" s="190"/>
      <c r="G186" s="190"/>
      <c r="H186" s="190"/>
      <c r="I186" s="190"/>
      <c r="J186" s="190"/>
      <c r="K186" s="190"/>
      <c r="L186" s="190"/>
      <c r="M186" s="190"/>
      <c r="N186" s="190"/>
      <c r="O186" s="137"/>
    </row>
    <row r="187" spans="1:19" ht="96" customHeight="1" x14ac:dyDescent="0.25">
      <c r="A187" s="74"/>
      <c r="B187" s="189" t="str">
        <f>"- Feasibility Study Report"&amp;IF(M122="Y"," with Electrical Load Analysis","")&amp;"
"&amp;O84&amp;O108&amp;O125&amp;"- Product Specification Sheets (if applicable)
- Invoices"</f>
        <v>- Feasibility Study Report
- Product Specification Sheets (if applicable)
- Invoices</v>
      </c>
      <c r="C187" s="189"/>
      <c r="D187" s="189"/>
      <c r="E187" s="189"/>
      <c r="F187" s="189"/>
      <c r="G187" s="189"/>
      <c r="H187" s="189"/>
      <c r="I187" s="189"/>
      <c r="J187" s="189"/>
      <c r="K187" s="189"/>
      <c r="L187" s="189"/>
      <c r="M187" s="189"/>
      <c r="N187" s="189"/>
      <c r="O187" s="137"/>
    </row>
    <row r="188" spans="1:19" ht="15" customHeight="1" thickBot="1" x14ac:dyDescent="0.3">
      <c r="A188" s="74"/>
    </row>
    <row r="189" spans="1:19" ht="22.5" customHeight="1" x14ac:dyDescent="0.5">
      <c r="A189" s="73"/>
      <c r="B189" s="155" t="s">
        <v>55</v>
      </c>
      <c r="C189" s="156"/>
      <c r="D189" s="156"/>
      <c r="E189" s="156"/>
      <c r="F189" s="156"/>
      <c r="G189" s="156"/>
      <c r="H189" s="156"/>
      <c r="I189" s="156"/>
      <c r="J189" s="156"/>
      <c r="K189" s="156"/>
      <c r="L189" s="156"/>
      <c r="M189" s="156"/>
      <c r="N189" s="157"/>
    </row>
    <row r="190" spans="1:19" ht="15" customHeight="1" x14ac:dyDescent="0.25">
      <c r="A190" s="74"/>
      <c r="B190" s="281" t="s">
        <v>72</v>
      </c>
      <c r="C190" s="281"/>
      <c r="D190" s="281"/>
      <c r="E190" s="281"/>
      <c r="F190" s="281"/>
      <c r="G190" s="281"/>
      <c r="H190" s="281"/>
      <c r="I190" s="281"/>
      <c r="J190" s="281"/>
      <c r="K190" s="281"/>
      <c r="L190" s="281"/>
      <c r="M190" s="281"/>
      <c r="N190" s="158"/>
      <c r="O190" s="158"/>
    </row>
    <row r="191" spans="1:19" ht="15" customHeight="1" x14ac:dyDescent="0.25">
      <c r="A191" s="74"/>
      <c r="B191" s="281"/>
      <c r="C191" s="281"/>
      <c r="D191" s="281"/>
      <c r="E191" s="281"/>
      <c r="F191" s="281"/>
      <c r="G191" s="281"/>
      <c r="H191" s="281"/>
      <c r="I191" s="281"/>
      <c r="J191" s="281"/>
      <c r="K191" s="281"/>
      <c r="L191" s="281"/>
      <c r="M191" s="281"/>
      <c r="N191" s="158"/>
      <c r="O191" s="158"/>
    </row>
    <row r="192" spans="1:19" ht="15" customHeight="1" x14ac:dyDescent="0.25">
      <c r="A192" s="74"/>
      <c r="B192" s="281"/>
      <c r="C192" s="281"/>
      <c r="D192" s="281"/>
      <c r="E192" s="281"/>
      <c r="F192" s="281"/>
      <c r="G192" s="281"/>
      <c r="H192" s="281"/>
      <c r="I192" s="281"/>
      <c r="J192" s="281"/>
      <c r="K192" s="281"/>
      <c r="L192" s="281"/>
      <c r="M192" s="281"/>
      <c r="N192" s="158"/>
      <c r="O192" s="158"/>
    </row>
    <row r="193" spans="1:15" ht="29.4" customHeight="1" x14ac:dyDescent="0.25">
      <c r="A193" s="74"/>
      <c r="B193" s="283" t="s">
        <v>73</v>
      </c>
      <c r="C193" s="283"/>
      <c r="D193" s="283"/>
      <c r="E193" s="283"/>
      <c r="F193" s="283"/>
      <c r="G193" s="283"/>
      <c r="H193" s="283"/>
      <c r="I193" s="283"/>
      <c r="J193" s="283"/>
      <c r="K193" s="283"/>
      <c r="L193" s="283"/>
      <c r="M193" s="283"/>
      <c r="N193" s="159"/>
      <c r="O193" s="159"/>
    </row>
    <row r="194" spans="1:15" ht="15" customHeight="1" x14ac:dyDescent="0.25">
      <c r="A194" s="74"/>
      <c r="C194" s="105"/>
      <c r="D194" s="105"/>
      <c r="E194" s="105"/>
      <c r="F194" s="105"/>
      <c r="G194" s="105"/>
      <c r="H194" s="105"/>
      <c r="I194" s="105"/>
      <c r="J194" s="105"/>
      <c r="K194" s="105"/>
      <c r="L194" s="105"/>
      <c r="M194" s="105"/>
      <c r="N194" s="159"/>
      <c r="O194" s="159"/>
    </row>
    <row r="195" spans="1:15" ht="15" customHeight="1" x14ac:dyDescent="0.25">
      <c r="A195" s="74"/>
      <c r="B195" s="73" t="s">
        <v>56</v>
      </c>
      <c r="C195" s="105"/>
      <c r="D195" s="105"/>
      <c r="E195" s="105"/>
      <c r="F195" s="105"/>
      <c r="G195" s="105"/>
      <c r="H195" s="105"/>
      <c r="I195" s="105"/>
      <c r="J195" s="105"/>
      <c r="K195" s="105"/>
      <c r="L195" s="105"/>
      <c r="M195" s="105"/>
      <c r="N195" s="159"/>
      <c r="O195" s="159"/>
    </row>
    <row r="196" spans="1:15" ht="15" customHeight="1" x14ac:dyDescent="0.25">
      <c r="A196" s="74"/>
      <c r="B196" s="246"/>
      <c r="C196" s="246"/>
      <c r="D196" s="246"/>
      <c r="E196" s="246"/>
      <c r="F196" s="246"/>
      <c r="G196" s="246"/>
      <c r="H196" s="246"/>
      <c r="I196" s="246"/>
      <c r="J196" s="246"/>
      <c r="K196" s="246"/>
      <c r="L196" s="246"/>
      <c r="M196" s="246"/>
      <c r="N196" s="159"/>
      <c r="O196" s="159"/>
    </row>
    <row r="197" spans="1:15" ht="15" customHeight="1" x14ac:dyDescent="0.25">
      <c r="A197" s="74"/>
      <c r="B197" s="246"/>
      <c r="C197" s="246"/>
      <c r="D197" s="246"/>
      <c r="E197" s="246"/>
      <c r="F197" s="246"/>
      <c r="G197" s="246"/>
      <c r="H197" s="246"/>
      <c r="I197" s="246"/>
      <c r="J197" s="246"/>
      <c r="K197" s="246"/>
      <c r="L197" s="246"/>
      <c r="M197" s="246"/>
      <c r="N197" s="159"/>
      <c r="O197" s="159"/>
    </row>
    <row r="198" spans="1:15" ht="15" customHeight="1" x14ac:dyDescent="0.25">
      <c r="A198" s="74"/>
      <c r="B198" s="246"/>
      <c r="C198" s="246"/>
      <c r="D198" s="246"/>
      <c r="E198" s="246"/>
      <c r="F198" s="246"/>
      <c r="G198" s="246"/>
      <c r="H198" s="246"/>
      <c r="I198" s="246"/>
      <c r="J198" s="246"/>
      <c r="K198" s="246"/>
      <c r="L198" s="246"/>
      <c r="M198" s="246"/>
      <c r="N198" s="159"/>
      <c r="O198" s="159"/>
    </row>
    <row r="199" spans="1:15" ht="15" customHeight="1" x14ac:dyDescent="0.25">
      <c r="A199" s="74"/>
      <c r="B199" s="246"/>
      <c r="C199" s="246"/>
      <c r="D199" s="246"/>
      <c r="E199" s="246"/>
      <c r="F199" s="246"/>
      <c r="G199" s="246"/>
      <c r="H199" s="246"/>
      <c r="I199" s="246"/>
      <c r="J199" s="246"/>
      <c r="K199" s="246"/>
      <c r="L199" s="246"/>
      <c r="M199" s="246"/>
      <c r="N199" s="159"/>
      <c r="O199" s="159"/>
    </row>
    <row r="200" spans="1:15" ht="15" customHeight="1" x14ac:dyDescent="0.25">
      <c r="A200" s="74"/>
      <c r="B200" s="246"/>
      <c r="C200" s="246"/>
      <c r="D200" s="246"/>
      <c r="E200" s="246"/>
      <c r="F200" s="246"/>
      <c r="G200" s="246"/>
      <c r="H200" s="246"/>
      <c r="I200" s="246"/>
      <c r="J200" s="246"/>
      <c r="K200" s="246"/>
      <c r="L200" s="246"/>
      <c r="M200" s="246"/>
      <c r="N200" s="159"/>
      <c r="O200" s="159"/>
    </row>
    <row r="201" spans="1:15" ht="15" customHeight="1" x14ac:dyDescent="0.25">
      <c r="A201" s="74"/>
      <c r="B201" s="246"/>
      <c r="C201" s="246"/>
      <c r="D201" s="246"/>
      <c r="E201" s="246"/>
      <c r="F201" s="246"/>
      <c r="G201" s="246"/>
      <c r="H201" s="246"/>
      <c r="I201" s="246"/>
      <c r="J201" s="246"/>
      <c r="K201" s="246"/>
      <c r="L201" s="246"/>
      <c r="M201" s="246"/>
      <c r="N201" s="159"/>
      <c r="O201" s="159"/>
    </row>
    <row r="202" spans="1:15" ht="15" customHeight="1" x14ac:dyDescent="0.25">
      <c r="A202" s="74"/>
      <c r="B202" s="246"/>
      <c r="C202" s="246"/>
      <c r="D202" s="246"/>
      <c r="E202" s="246"/>
      <c r="F202" s="246"/>
      <c r="G202" s="246"/>
      <c r="H202" s="246"/>
      <c r="I202" s="246"/>
      <c r="J202" s="246"/>
      <c r="K202" s="246"/>
      <c r="L202" s="246"/>
      <c r="M202" s="246"/>
      <c r="N202" s="159"/>
      <c r="O202" s="159"/>
    </row>
    <row r="203" spans="1:15" ht="15" customHeight="1" x14ac:dyDescent="0.25">
      <c r="A203" s="74"/>
      <c r="B203" s="246"/>
      <c r="C203" s="246"/>
      <c r="D203" s="246"/>
      <c r="E203" s="246"/>
      <c r="F203" s="246"/>
      <c r="G203" s="246"/>
      <c r="H203" s="246"/>
      <c r="I203" s="246"/>
      <c r="J203" s="246"/>
      <c r="K203" s="246"/>
      <c r="L203" s="246"/>
      <c r="M203" s="246"/>
      <c r="N203" s="159"/>
      <c r="O203" s="159"/>
    </row>
    <row r="204" spans="1:15" ht="15" customHeight="1" x14ac:dyDescent="0.25">
      <c r="A204" s="74"/>
      <c r="B204" s="246"/>
      <c r="C204" s="246"/>
      <c r="D204" s="246"/>
      <c r="E204" s="246"/>
      <c r="F204" s="246"/>
      <c r="G204" s="246"/>
      <c r="H204" s="246"/>
      <c r="I204" s="246"/>
      <c r="J204" s="246"/>
      <c r="K204" s="246"/>
      <c r="L204" s="246"/>
      <c r="M204" s="246"/>
      <c r="N204" s="159"/>
      <c r="O204" s="159"/>
    </row>
    <row r="205" spans="1:15" ht="15" customHeight="1" x14ac:dyDescent="0.25">
      <c r="A205" s="74"/>
      <c r="B205" s="246"/>
      <c r="C205" s="246"/>
      <c r="D205" s="246"/>
      <c r="E205" s="246"/>
      <c r="F205" s="246"/>
      <c r="G205" s="246"/>
      <c r="H205" s="246"/>
      <c r="I205" s="246"/>
      <c r="J205" s="246"/>
      <c r="K205" s="246"/>
      <c r="L205" s="246"/>
      <c r="M205" s="246"/>
      <c r="N205" s="159"/>
      <c r="O205" s="159"/>
    </row>
    <row r="206" spans="1:15" ht="15" customHeight="1" x14ac:dyDescent="0.25">
      <c r="A206" s="74"/>
      <c r="B206" s="246"/>
      <c r="C206" s="246"/>
      <c r="D206" s="246"/>
      <c r="E206" s="246"/>
      <c r="F206" s="246"/>
      <c r="G206" s="246"/>
      <c r="H206" s="246"/>
      <c r="I206" s="246"/>
      <c r="J206" s="246"/>
      <c r="K206" s="246"/>
      <c r="L206" s="246"/>
      <c r="M206" s="246"/>
      <c r="N206" s="159"/>
      <c r="O206" s="159"/>
    </row>
    <row r="207" spans="1:15" ht="15" customHeight="1" x14ac:dyDescent="0.25">
      <c r="A207" s="74"/>
      <c r="B207" s="246"/>
      <c r="C207" s="246"/>
      <c r="D207" s="246"/>
      <c r="E207" s="246"/>
      <c r="F207" s="246"/>
      <c r="G207" s="246"/>
      <c r="H207" s="246"/>
      <c r="I207" s="246"/>
      <c r="J207" s="246"/>
      <c r="K207" s="246"/>
      <c r="L207" s="246"/>
      <c r="M207" s="246"/>
      <c r="N207" s="159"/>
      <c r="O207" s="159"/>
    </row>
    <row r="208" spans="1:15" ht="15" customHeight="1" x14ac:dyDescent="0.25">
      <c r="A208" s="74"/>
      <c r="B208" s="246"/>
      <c r="C208" s="246"/>
      <c r="D208" s="246"/>
      <c r="E208" s="246"/>
      <c r="F208" s="246"/>
      <c r="G208" s="246"/>
      <c r="H208" s="246"/>
      <c r="I208" s="246"/>
      <c r="J208" s="246"/>
      <c r="K208" s="246"/>
      <c r="L208" s="246"/>
      <c r="M208" s="246"/>
      <c r="N208" s="159"/>
      <c r="O208" s="159"/>
    </row>
    <row r="209" spans="1:15" ht="15" customHeight="1" x14ac:dyDescent="0.25">
      <c r="A209" s="74"/>
      <c r="B209" s="246"/>
      <c r="C209" s="246"/>
      <c r="D209" s="246"/>
      <c r="E209" s="246"/>
      <c r="F209" s="246"/>
      <c r="G209" s="246"/>
      <c r="H209" s="246"/>
      <c r="I209" s="246"/>
      <c r="J209" s="246"/>
      <c r="K209" s="246"/>
      <c r="L209" s="246"/>
      <c r="M209" s="246"/>
      <c r="N209" s="159"/>
      <c r="O209" s="159"/>
    </row>
    <row r="210" spans="1:15" ht="15" customHeight="1" x14ac:dyDescent="0.25">
      <c r="A210" s="74"/>
      <c r="B210" s="246"/>
      <c r="C210" s="246"/>
      <c r="D210" s="246"/>
      <c r="E210" s="246"/>
      <c r="F210" s="246"/>
      <c r="G210" s="246"/>
      <c r="H210" s="246"/>
      <c r="I210" s="246"/>
      <c r="J210" s="246"/>
      <c r="K210" s="246"/>
      <c r="L210" s="246"/>
      <c r="M210" s="246"/>
      <c r="N210" s="159"/>
      <c r="O210" s="159"/>
    </row>
    <row r="211" spans="1:15" ht="15" customHeight="1" x14ac:dyDescent="0.25">
      <c r="A211" s="74"/>
      <c r="B211" s="246"/>
      <c r="C211" s="246"/>
      <c r="D211" s="246"/>
      <c r="E211" s="246"/>
      <c r="F211" s="246"/>
      <c r="G211" s="246"/>
      <c r="H211" s="246"/>
      <c r="I211" s="246"/>
      <c r="J211" s="246"/>
      <c r="K211" s="246"/>
      <c r="L211" s="246"/>
      <c r="M211" s="246"/>
      <c r="N211" s="159"/>
      <c r="O211" s="159"/>
    </row>
    <row r="212" spans="1:15" ht="15" customHeight="1" x14ac:dyDescent="0.25">
      <c r="A212" s="74"/>
      <c r="B212" s="246"/>
      <c r="C212" s="246"/>
      <c r="D212" s="246"/>
      <c r="E212" s="246"/>
      <c r="F212" s="246"/>
      <c r="G212" s="246"/>
      <c r="H212" s="246"/>
      <c r="I212" s="246"/>
      <c r="J212" s="246"/>
      <c r="K212" s="246"/>
      <c r="L212" s="246"/>
      <c r="M212" s="246"/>
      <c r="N212" s="159"/>
      <c r="O212" s="159"/>
    </row>
    <row r="213" spans="1:15" ht="15" customHeight="1" x14ac:dyDescent="0.25">
      <c r="A213" s="74"/>
      <c r="B213" s="246"/>
      <c r="C213" s="246"/>
      <c r="D213" s="246"/>
      <c r="E213" s="246"/>
      <c r="F213" s="246"/>
      <c r="G213" s="246"/>
      <c r="H213" s="246"/>
      <c r="I213" s="246"/>
      <c r="J213" s="246"/>
      <c r="K213" s="246"/>
      <c r="L213" s="246"/>
      <c r="M213" s="246"/>
      <c r="N213" s="159"/>
      <c r="O213" s="159"/>
    </row>
    <row r="214" spans="1:15" ht="15" customHeight="1" x14ac:dyDescent="0.25">
      <c r="A214" s="74"/>
      <c r="B214" s="246"/>
      <c r="C214" s="246"/>
      <c r="D214" s="246"/>
      <c r="E214" s="246"/>
      <c r="F214" s="246"/>
      <c r="G214" s="246"/>
      <c r="H214" s="246"/>
      <c r="I214" s="246"/>
      <c r="J214" s="246"/>
      <c r="K214" s="246"/>
      <c r="L214" s="246"/>
      <c r="M214" s="246"/>
      <c r="N214" s="159"/>
      <c r="O214" s="159"/>
    </row>
    <row r="215" spans="1:15" ht="15" customHeight="1" x14ac:dyDescent="0.25">
      <c r="A215" s="74"/>
      <c r="B215" s="246"/>
      <c r="C215" s="246"/>
      <c r="D215" s="246"/>
      <c r="E215" s="246"/>
      <c r="F215" s="246"/>
      <c r="G215" s="246"/>
      <c r="H215" s="246"/>
      <c r="I215" s="246"/>
      <c r="J215" s="246"/>
      <c r="K215" s="246"/>
      <c r="L215" s="246"/>
      <c r="M215" s="246"/>
      <c r="N215" s="159"/>
      <c r="O215" s="159"/>
    </row>
    <row r="216" spans="1:15" ht="15" customHeight="1" x14ac:dyDescent="0.25">
      <c r="A216" s="74"/>
      <c r="B216" s="246"/>
      <c r="C216" s="246"/>
      <c r="D216" s="246"/>
      <c r="E216" s="246"/>
      <c r="F216" s="246"/>
      <c r="G216" s="246"/>
      <c r="H216" s="246"/>
      <c r="I216" s="246"/>
      <c r="J216" s="246"/>
      <c r="K216" s="246"/>
      <c r="L216" s="246"/>
      <c r="M216" s="246"/>
      <c r="N216" s="159"/>
      <c r="O216" s="159"/>
    </row>
    <row r="217" spans="1:15" ht="15" customHeight="1" x14ac:dyDescent="0.25">
      <c r="A217" s="74"/>
      <c r="B217" s="246"/>
      <c r="C217" s="246"/>
      <c r="D217" s="246"/>
      <c r="E217" s="246"/>
      <c r="F217" s="246"/>
      <c r="G217" s="246"/>
      <c r="H217" s="246"/>
      <c r="I217" s="246"/>
      <c r="J217" s="246"/>
      <c r="K217" s="246"/>
      <c r="L217" s="246"/>
      <c r="M217" s="246"/>
      <c r="N217" s="159"/>
      <c r="O217" s="159"/>
    </row>
    <row r="218" spans="1:15" ht="15" customHeight="1" x14ac:dyDescent="0.25">
      <c r="A218" s="74"/>
      <c r="B218" s="246"/>
      <c r="C218" s="246"/>
      <c r="D218" s="246"/>
      <c r="E218" s="246"/>
      <c r="F218" s="246"/>
      <c r="G218" s="246"/>
      <c r="H218" s="246"/>
      <c r="I218" s="246"/>
      <c r="J218" s="246"/>
      <c r="K218" s="246"/>
      <c r="L218" s="246"/>
      <c r="M218" s="246"/>
      <c r="N218" s="159"/>
      <c r="O218" s="159"/>
    </row>
    <row r="219" spans="1:15" ht="15" customHeight="1" x14ac:dyDescent="0.25">
      <c r="A219" s="74"/>
      <c r="B219" s="246"/>
      <c r="C219" s="246"/>
      <c r="D219" s="246"/>
      <c r="E219" s="246"/>
      <c r="F219" s="246"/>
      <c r="G219" s="246"/>
      <c r="H219" s="246"/>
      <c r="I219" s="246"/>
      <c r="J219" s="246"/>
      <c r="K219" s="246"/>
      <c r="L219" s="246"/>
      <c r="M219" s="246"/>
      <c r="N219" s="159"/>
      <c r="O219" s="159"/>
    </row>
    <row r="220" spans="1:15" ht="15" customHeight="1" x14ac:dyDescent="0.25">
      <c r="A220" s="74"/>
      <c r="B220" s="246"/>
      <c r="C220" s="246"/>
      <c r="D220" s="246"/>
      <c r="E220" s="246"/>
      <c r="F220" s="246"/>
      <c r="G220" s="246"/>
      <c r="H220" s="246"/>
      <c r="I220" s="246"/>
      <c r="J220" s="246"/>
      <c r="K220" s="246"/>
      <c r="L220" s="246"/>
      <c r="M220" s="246"/>
      <c r="N220" s="159"/>
      <c r="O220" s="159"/>
    </row>
    <row r="221" spans="1:15" ht="15" customHeight="1" x14ac:dyDescent="0.25">
      <c r="A221" s="74"/>
      <c r="B221" s="246"/>
      <c r="C221" s="246"/>
      <c r="D221" s="246"/>
      <c r="E221" s="246"/>
      <c r="F221" s="246"/>
      <c r="G221" s="246"/>
      <c r="H221" s="246"/>
      <c r="I221" s="246"/>
      <c r="J221" s="246"/>
      <c r="K221" s="246"/>
      <c r="L221" s="246"/>
      <c r="M221" s="246"/>
      <c r="N221" s="159"/>
      <c r="O221" s="159"/>
    </row>
    <row r="222" spans="1:15" ht="15" customHeight="1" x14ac:dyDescent="0.25">
      <c r="A222" s="74"/>
      <c r="B222" s="246"/>
      <c r="C222" s="246"/>
      <c r="D222" s="246"/>
      <c r="E222" s="246"/>
      <c r="F222" s="246"/>
      <c r="G222" s="246"/>
      <c r="H222" s="246"/>
      <c r="I222" s="246"/>
      <c r="J222" s="246"/>
      <c r="K222" s="246"/>
      <c r="L222" s="246"/>
      <c r="M222" s="246"/>
      <c r="N222" s="159"/>
      <c r="O222" s="159"/>
    </row>
    <row r="223" spans="1:15" ht="18" x14ac:dyDescent="0.25">
      <c r="A223" s="74"/>
      <c r="B223" s="246"/>
      <c r="C223" s="246"/>
      <c r="D223" s="246"/>
      <c r="E223" s="246"/>
      <c r="F223" s="246"/>
      <c r="G223" s="246"/>
      <c r="H223" s="246"/>
      <c r="I223" s="246"/>
      <c r="J223" s="246"/>
      <c r="K223" s="246"/>
      <c r="L223" s="246"/>
      <c r="M223" s="246"/>
      <c r="N223" s="159"/>
      <c r="O223" s="159"/>
    </row>
    <row r="224" spans="1:15" ht="15.5" x14ac:dyDescent="0.25"/>
    <row r="225" spans="2:19" ht="15.5" x14ac:dyDescent="0.25"/>
    <row r="226" spans="2:19" s="71" customFormat="1" ht="15.5" x14ac:dyDescent="0.25">
      <c r="B226" s="73"/>
      <c r="C226" s="73"/>
      <c r="D226" s="73"/>
      <c r="E226" s="73"/>
      <c r="F226" s="73"/>
      <c r="G226" s="73"/>
      <c r="H226" s="73"/>
      <c r="I226" s="73"/>
      <c r="J226" s="73"/>
      <c r="K226" s="73"/>
      <c r="L226" s="73"/>
      <c r="M226" s="73"/>
      <c r="N226" s="72"/>
      <c r="O226" s="72"/>
      <c r="P226" s="73"/>
      <c r="Q226" s="73"/>
      <c r="R226" s="73"/>
      <c r="S226" s="73"/>
    </row>
    <row r="227" spans="2:19" s="71" customFormat="1" ht="15.5" x14ac:dyDescent="0.25">
      <c r="B227" s="73"/>
      <c r="C227" s="73"/>
      <c r="D227" s="73"/>
      <c r="E227" s="73"/>
      <c r="F227" s="73"/>
      <c r="G227" s="73"/>
      <c r="H227" s="73"/>
      <c r="I227" s="73"/>
      <c r="J227" s="73"/>
      <c r="K227" s="73"/>
      <c r="L227" s="73"/>
      <c r="M227" s="73"/>
      <c r="N227" s="72"/>
      <c r="O227" s="72"/>
      <c r="P227" s="73"/>
      <c r="Q227" s="73"/>
      <c r="R227" s="73"/>
      <c r="S227" s="73"/>
    </row>
  </sheetData>
  <sheetProtection algorithmName="SHA-512" hashValue="po9xpW70/CtVWYndvFAIvDYmJWLbaFBgXGWL2F4DkmpJbjyUtF3Xs2eFuwD2cXj/h7yRepVEXEcrcZLqhnObzg==" saltValue="b59eubfWLXiYUBu0Kae/TQ==" spinCount="100000" sheet="1" objects="1" scenarios="1" selectLockedCells="1"/>
  <mergeCells count="200">
    <mergeCell ref="B185:M185"/>
    <mergeCell ref="B186:N186"/>
    <mergeCell ref="B187:N187"/>
    <mergeCell ref="B190:M192"/>
    <mergeCell ref="B193:M193"/>
    <mergeCell ref="B196:M223"/>
    <mergeCell ref="B182:F182"/>
    <mergeCell ref="G182:H182"/>
    <mergeCell ref="I182:J182"/>
    <mergeCell ref="B183:F183"/>
    <mergeCell ref="G183:H183"/>
    <mergeCell ref="I183:J183"/>
    <mergeCell ref="B180:F180"/>
    <mergeCell ref="G180:H180"/>
    <mergeCell ref="I180:J180"/>
    <mergeCell ref="B181:F181"/>
    <mergeCell ref="G181:H181"/>
    <mergeCell ref="I181:J181"/>
    <mergeCell ref="B178:F178"/>
    <mergeCell ref="G178:H178"/>
    <mergeCell ref="I178:J178"/>
    <mergeCell ref="B179:F179"/>
    <mergeCell ref="G179:H179"/>
    <mergeCell ref="I179:J179"/>
    <mergeCell ref="K174:N174"/>
    <mergeCell ref="Q174:R174"/>
    <mergeCell ref="K175:N175"/>
    <mergeCell ref="B177:F177"/>
    <mergeCell ref="G177:H177"/>
    <mergeCell ref="I177:J177"/>
    <mergeCell ref="B172:F172"/>
    <mergeCell ref="G172:H172"/>
    <mergeCell ref="I172:J172"/>
    <mergeCell ref="K172:N172"/>
    <mergeCell ref="B173:F173"/>
    <mergeCell ref="G173:H173"/>
    <mergeCell ref="I173:J173"/>
    <mergeCell ref="K173:N173"/>
    <mergeCell ref="B170:F170"/>
    <mergeCell ref="G170:H170"/>
    <mergeCell ref="I170:J170"/>
    <mergeCell ref="K170:N170"/>
    <mergeCell ref="B171:F171"/>
    <mergeCell ref="G171:H171"/>
    <mergeCell ref="I171:J171"/>
    <mergeCell ref="K171:N171"/>
    <mergeCell ref="B168:F168"/>
    <mergeCell ref="G168:H168"/>
    <mergeCell ref="I168:J168"/>
    <mergeCell ref="K168:N168"/>
    <mergeCell ref="B169:F169"/>
    <mergeCell ref="G169:H169"/>
    <mergeCell ref="I169:J169"/>
    <mergeCell ref="K169:N169"/>
    <mergeCell ref="B166:F166"/>
    <mergeCell ref="G166:H166"/>
    <mergeCell ref="I166:J166"/>
    <mergeCell ref="K166:N166"/>
    <mergeCell ref="B167:F167"/>
    <mergeCell ref="G167:H167"/>
    <mergeCell ref="I167:J167"/>
    <mergeCell ref="K167:N167"/>
    <mergeCell ref="B164:F164"/>
    <mergeCell ref="G164:H164"/>
    <mergeCell ref="I164:J164"/>
    <mergeCell ref="K164:N164"/>
    <mergeCell ref="B165:F165"/>
    <mergeCell ref="G165:H165"/>
    <mergeCell ref="I165:J165"/>
    <mergeCell ref="K165:N165"/>
    <mergeCell ref="B159:D159"/>
    <mergeCell ref="K159:N159"/>
    <mergeCell ref="K160:N160"/>
    <mergeCell ref="Q161:R161"/>
    <mergeCell ref="B162:F163"/>
    <mergeCell ref="G162:H163"/>
    <mergeCell ref="I162:J163"/>
    <mergeCell ref="K162:N163"/>
    <mergeCell ref="B156:D156"/>
    <mergeCell ref="K156:N156"/>
    <mergeCell ref="B157:D157"/>
    <mergeCell ref="K157:N157"/>
    <mergeCell ref="B158:D158"/>
    <mergeCell ref="K158:N158"/>
    <mergeCell ref="B153:D153"/>
    <mergeCell ref="K153:N153"/>
    <mergeCell ref="B154:D154"/>
    <mergeCell ref="K154:N154"/>
    <mergeCell ref="B155:D155"/>
    <mergeCell ref="K155:N155"/>
    <mergeCell ref="B150:D150"/>
    <mergeCell ref="K150:N150"/>
    <mergeCell ref="B151:D151"/>
    <mergeCell ref="K151:N151"/>
    <mergeCell ref="B152:D152"/>
    <mergeCell ref="K152:N152"/>
    <mergeCell ref="B145:M145"/>
    <mergeCell ref="B148:D149"/>
    <mergeCell ref="E148:F148"/>
    <mergeCell ref="G148:H148"/>
    <mergeCell ref="I148:J148"/>
    <mergeCell ref="K148:N149"/>
    <mergeCell ref="B142:D142"/>
    <mergeCell ref="E142:G142"/>
    <mergeCell ref="H142:M142"/>
    <mergeCell ref="B143:D143"/>
    <mergeCell ref="E143:G143"/>
    <mergeCell ref="H143:M143"/>
    <mergeCell ref="B140:D140"/>
    <mergeCell ref="E140:G140"/>
    <mergeCell ref="H140:M140"/>
    <mergeCell ref="B141:D141"/>
    <mergeCell ref="E141:G141"/>
    <mergeCell ref="H141:M141"/>
    <mergeCell ref="B138:D138"/>
    <mergeCell ref="E138:G138"/>
    <mergeCell ref="H138:M138"/>
    <mergeCell ref="B139:D139"/>
    <mergeCell ref="E139:G139"/>
    <mergeCell ref="H139:M139"/>
    <mergeCell ref="B136:D136"/>
    <mergeCell ref="E136:G136"/>
    <mergeCell ref="H136:M136"/>
    <mergeCell ref="B137:D137"/>
    <mergeCell ref="E137:G137"/>
    <mergeCell ref="H137:M137"/>
    <mergeCell ref="B134:D134"/>
    <mergeCell ref="E134:G134"/>
    <mergeCell ref="H134:M134"/>
    <mergeCell ref="B135:D135"/>
    <mergeCell ref="E135:G135"/>
    <mergeCell ref="H135:M135"/>
    <mergeCell ref="B127:M127"/>
    <mergeCell ref="B129:M129"/>
    <mergeCell ref="B132:M132"/>
    <mergeCell ref="B133:D133"/>
    <mergeCell ref="E133:G133"/>
    <mergeCell ref="H133:M133"/>
    <mergeCell ref="B111:K111"/>
    <mergeCell ref="B112:M116"/>
    <mergeCell ref="B119:M119"/>
    <mergeCell ref="B122:K122"/>
    <mergeCell ref="B125:K125"/>
    <mergeCell ref="B126:L126"/>
    <mergeCell ref="B102:K102"/>
    <mergeCell ref="B103:K103"/>
    <mergeCell ref="B106:M106"/>
    <mergeCell ref="B108:K108"/>
    <mergeCell ref="B109:K109"/>
    <mergeCell ref="B110:M110"/>
    <mergeCell ref="B96:K96"/>
    <mergeCell ref="B97:K97"/>
    <mergeCell ref="B98:K98"/>
    <mergeCell ref="B99:K99"/>
    <mergeCell ref="B100:K100"/>
    <mergeCell ref="B101:K101"/>
    <mergeCell ref="B90:K90"/>
    <mergeCell ref="B91:K91"/>
    <mergeCell ref="B92:K92"/>
    <mergeCell ref="B93:K93"/>
    <mergeCell ref="B94:K94"/>
    <mergeCell ref="B95:K95"/>
    <mergeCell ref="B74:M78"/>
    <mergeCell ref="D82:E82"/>
    <mergeCell ref="B85:K85"/>
    <mergeCell ref="B87:K87"/>
    <mergeCell ref="B88:K88"/>
    <mergeCell ref="B89:K89"/>
    <mergeCell ref="B65:M65"/>
    <mergeCell ref="B67:C67"/>
    <mergeCell ref="G67:H67"/>
    <mergeCell ref="B70:C70"/>
    <mergeCell ref="G70:H70"/>
    <mergeCell ref="B73:M73"/>
    <mergeCell ref="B39:M39"/>
    <mergeCell ref="B41:M41"/>
    <mergeCell ref="C42:M42"/>
    <mergeCell ref="B50:M51"/>
    <mergeCell ref="B59:M59"/>
    <mergeCell ref="B60:M64"/>
    <mergeCell ref="B32:E32"/>
    <mergeCell ref="B34:E34"/>
    <mergeCell ref="G34:M34"/>
    <mergeCell ref="B36:C36"/>
    <mergeCell ref="D36:F36"/>
    <mergeCell ref="B22:G22"/>
    <mergeCell ref="I22:M22"/>
    <mergeCell ref="B24:G24"/>
    <mergeCell ref="I24:M24"/>
    <mergeCell ref="B28:E28"/>
    <mergeCell ref="G28:M28"/>
    <mergeCell ref="B6:N6"/>
    <mergeCell ref="B8:K11"/>
    <mergeCell ref="L8:N11"/>
    <mergeCell ref="I14:J14"/>
    <mergeCell ref="K14:M14"/>
    <mergeCell ref="B17:M17"/>
    <mergeCell ref="B7:N7"/>
    <mergeCell ref="B30:E30"/>
    <mergeCell ref="G30:J30"/>
  </mergeCells>
  <conditionalFormatting sqref="G183:H183">
    <cfRule type="expression" dxfId="10" priority="11">
      <formula>$G$183&lt;&gt;1</formula>
    </cfRule>
  </conditionalFormatting>
  <conditionalFormatting sqref="M87:M88">
    <cfRule type="containsText" dxfId="9" priority="10" operator="containsText" text="Y">
      <formula>NOT(ISERROR(SEARCH("Y",M87)))</formula>
    </cfRule>
  </conditionalFormatting>
  <conditionalFormatting sqref="M90:M95">
    <cfRule type="containsText" dxfId="8" priority="9" operator="containsText" text="Y">
      <formula>NOT(ISERROR(SEARCH("Y",M90)))</formula>
    </cfRule>
  </conditionalFormatting>
  <conditionalFormatting sqref="M97">
    <cfRule type="containsText" dxfId="7" priority="8" operator="containsText" text="Y">
      <formula>NOT(ISERROR(SEARCH("Y",M97)))</formula>
    </cfRule>
  </conditionalFormatting>
  <conditionalFormatting sqref="M99">
    <cfRule type="containsText" dxfId="6" priority="7" operator="containsText" text="Y">
      <formula>NOT(ISERROR(SEARCH("Y",M99)))</formula>
    </cfRule>
  </conditionalFormatting>
  <conditionalFormatting sqref="M100">
    <cfRule type="containsText" dxfId="5" priority="6" operator="containsText" text="Y">
      <formula>NOT(ISERROR(SEARCH("Y",M100)))</formula>
    </cfRule>
  </conditionalFormatting>
  <conditionalFormatting sqref="M102">
    <cfRule type="containsText" dxfId="4" priority="5" operator="containsText" text="Y">
      <formula>NOT(ISERROR(SEARCH("Y",M102)))</formula>
    </cfRule>
  </conditionalFormatting>
  <conditionalFormatting sqref="M103">
    <cfRule type="containsText" dxfId="3" priority="4" operator="containsText" text="Y">
      <formula>NOT(ISERROR(SEARCH("Y",M103)))</formula>
    </cfRule>
  </conditionalFormatting>
  <conditionalFormatting sqref="M108">
    <cfRule type="containsText" dxfId="2" priority="3" operator="containsText" text="Y">
      <formula>NOT(ISERROR(SEARCH("Y",M108)))</formula>
    </cfRule>
  </conditionalFormatting>
  <conditionalFormatting sqref="M125">
    <cfRule type="containsText" dxfId="1" priority="2" operator="containsText" text="Y">
      <formula>NOT(ISERROR(SEARCH("Y",M125)))</formula>
    </cfRule>
  </conditionalFormatting>
  <conditionalFormatting sqref="M122:M123">
    <cfRule type="containsText" dxfId="0" priority="1" operator="containsText" text="Y">
      <formula>NOT(ISERROR(SEARCH("Y",M122)))</formula>
    </cfRule>
  </conditionalFormatting>
  <dataValidations count="7">
    <dataValidation type="list" allowBlank="1" showInputMessage="1" showErrorMessage="1" sqref="M108 M128 M90:M95 M97 M99:M100 M102:M105 M118 M87:M88 M125 M122:M123" xr:uid="{85789910-66BA-45BA-B0D1-E586AE4DDDB5}">
      <formula1>"Y,N"</formula1>
    </dataValidation>
    <dataValidation type="list" allowBlank="1" showInputMessage="1" showErrorMessage="1" sqref="K144" xr:uid="{337872AC-DD90-476C-A90D-A72BED38D1DA}">
      <formula1>IndExpertise</formula1>
    </dataValidation>
    <dataValidation type="list" allowBlank="1" showInputMessage="1" showErrorMessage="1" sqref="H144" xr:uid="{313914B3-8805-48A4-A80C-53F3B83E90FB}">
      <formula1>Roles</formula1>
    </dataValidation>
    <dataValidation type="list" allowBlank="1" showInputMessage="1" showErrorMessage="1" sqref="B82 B54 B48" xr:uid="{A450033B-2F1E-487F-B5CC-F8CD249DDF35}">
      <formula1>"Yes, No"</formula1>
    </dataValidation>
    <dataValidation type="whole" errorStyle="warning" allowBlank="1" showInputMessage="1" showErrorMessage="1" errorTitle="Excessive Rate" error="An hourly rate is set too high, refer to this link for BC acceptable Engineering rates." sqref="F150:F159 H150:H159 J150:J159" xr:uid="{6B0AE05D-7ADD-4AEB-A43E-AAFAE3B7F5C5}">
      <formula1>0</formula1>
      <formula2>300</formula2>
    </dataValidation>
    <dataValidation type="custom" showInputMessage="1" showErrorMessage="1" sqref="M47:N47 M72:N72 O185:O187 N185" xr:uid="{9CEDB766-1FB5-49F5-97E3-01C1FFA37F96}">
      <formula1>"NO "</formula1>
    </dataValidation>
    <dataValidation type="list" allowBlank="1" showInputMessage="1" showErrorMessage="1" sqref="H134:M143" xr:uid="{4ED94F59-518D-43F1-816F-E32567DD163F}">
      <formula1>"Energy Efficiency Mechanical,Energy Efficiency Lighting"</formula1>
    </dataValidation>
  </dataValidations>
  <printOptions horizontalCentered="1"/>
  <pageMargins left="0.25" right="0.25" top="1.05" bottom="0.6" header="0.25" footer="0.1"/>
  <pageSetup scale="94" fitToHeight="0" orientation="portrait" r:id="rId1"/>
  <headerFooter scaleWithDoc="0" alignWithMargins="0">
    <oddFooter>&amp;CPage &amp;P of &amp;N&amp;R&amp;G</oddFooter>
  </headerFooter>
  <rowBreaks count="5" manualBreakCount="5">
    <brk id="37" max="16383" man="1"/>
    <brk id="71" max="16383" man="1"/>
    <brk id="84" max="16383" man="1"/>
    <brk id="130" max="16383" man="1"/>
    <brk id="175"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47E96-2559-4DDE-A3F6-271C3204F074}">
  <sheetPr>
    <tabColor rgb="FFFFFF00"/>
    <pageSetUpPr fitToPage="1"/>
  </sheetPr>
  <dimension ref="A1:S19"/>
  <sheetViews>
    <sheetView showGridLines="0" zoomScaleNormal="100" zoomScaleSheetLayoutView="100" workbookViewId="0">
      <selection activeCell="B7" sqref="B7"/>
    </sheetView>
  </sheetViews>
  <sheetFormatPr defaultColWidth="0" defaultRowHeight="15.65" customHeight="1" zeroHeight="1" x14ac:dyDescent="0.25"/>
  <cols>
    <col min="1" max="1" width="3.08984375" style="71" customWidth="1"/>
    <col min="2" max="2" width="8.6328125" style="73" customWidth="1"/>
    <col min="3" max="3" width="14.08984375" style="73" customWidth="1"/>
    <col min="4" max="4" width="6.6328125" style="73" customWidth="1"/>
    <col min="5" max="5" width="9" style="73" customWidth="1"/>
    <col min="6" max="10" width="8.453125" style="73" customWidth="1"/>
    <col min="11" max="13" width="5.08984375" style="73" customWidth="1"/>
    <col min="14" max="15" width="5.08984375" style="72" customWidth="1"/>
    <col min="16" max="16" width="12.453125" style="73" hidden="1" customWidth="1"/>
    <col min="17" max="17" width="9.6328125" style="73" hidden="1" customWidth="1"/>
    <col min="18" max="18" width="8.984375E-2" style="73" hidden="1" customWidth="1"/>
    <col min="19" max="19" width="0" style="73" hidden="1" customWidth="1"/>
    <col min="20" max="16384" width="35.36328125" style="73" hidden="1"/>
  </cols>
  <sheetData>
    <row r="1" spans="1:15" ht="15.5" x14ac:dyDescent="0.25"/>
    <row r="2" spans="1:15" ht="15.5" x14ac:dyDescent="0.25"/>
    <row r="3" spans="1:15" ht="15.5" x14ac:dyDescent="0.25"/>
    <row r="4" spans="1:15" ht="15.5" x14ac:dyDescent="0.25"/>
    <row r="5" spans="1:15" ht="29.15" customHeight="1" x14ac:dyDescent="0.25"/>
    <row r="6" spans="1:15" s="63" customFormat="1" ht="66.900000000000006" customHeight="1" thickBot="1" x14ac:dyDescent="0.3">
      <c r="A6" s="62"/>
      <c r="B6" s="308" t="s">
        <v>398</v>
      </c>
      <c r="C6" s="308"/>
      <c r="D6" s="308"/>
      <c r="E6" s="308"/>
      <c r="F6" s="308"/>
      <c r="G6" s="308"/>
      <c r="H6" s="308"/>
      <c r="I6" s="308"/>
      <c r="J6" s="308"/>
      <c r="K6" s="308"/>
      <c r="L6" s="308"/>
      <c r="M6" s="308"/>
      <c r="N6" s="308"/>
      <c r="O6" s="64"/>
    </row>
    <row r="7" spans="1:15" s="65" customFormat="1" ht="9" customHeight="1" x14ac:dyDescent="0.25">
      <c r="A7" s="67"/>
      <c r="B7" s="166"/>
      <c r="C7" s="166"/>
      <c r="D7" s="166"/>
      <c r="E7" s="166"/>
      <c r="F7" s="166"/>
      <c r="G7" s="166"/>
      <c r="H7" s="166"/>
      <c r="I7" s="166"/>
      <c r="J7" s="166"/>
      <c r="K7" s="166"/>
      <c r="L7" s="165"/>
      <c r="M7" s="165"/>
      <c r="N7" s="70"/>
      <c r="O7" s="66"/>
    </row>
    <row r="8" spans="1:15" ht="15" customHeight="1" x14ac:dyDescent="0.3">
      <c r="A8" s="74"/>
      <c r="B8" s="78" t="s">
        <v>393</v>
      </c>
    </row>
    <row r="9" spans="1:15" ht="15" customHeight="1" x14ac:dyDescent="0.25">
      <c r="A9" s="74"/>
      <c r="B9" s="339"/>
      <c r="C9" s="339"/>
      <c r="D9" s="339"/>
      <c r="E9" s="172"/>
      <c r="F9" s="172"/>
      <c r="G9" s="172"/>
      <c r="H9" s="172"/>
      <c r="I9" s="172"/>
      <c r="J9" s="172"/>
      <c r="K9" s="172"/>
      <c r="L9" s="172"/>
      <c r="M9" s="172"/>
    </row>
    <row r="10" spans="1:15" ht="15" customHeight="1" x14ac:dyDescent="0.3">
      <c r="A10" s="73"/>
      <c r="B10" s="78" t="s">
        <v>57</v>
      </c>
    </row>
    <row r="11" spans="1:15" ht="15" customHeight="1" x14ac:dyDescent="0.25">
      <c r="A11" s="73"/>
      <c r="B11" s="334">
        <f>'Site 1'!B16</f>
        <v>0</v>
      </c>
      <c r="C11" s="335"/>
      <c r="D11" s="335"/>
      <c r="E11" s="335"/>
      <c r="F11" s="335"/>
      <c r="G11" s="335"/>
      <c r="H11" s="335"/>
      <c r="I11" s="335"/>
      <c r="J11" s="335"/>
      <c r="K11" s="335"/>
      <c r="L11" s="335"/>
      <c r="M11" s="336"/>
      <c r="N11" s="79"/>
      <c r="O11" s="79"/>
    </row>
    <row r="12" spans="1:15" ht="15" customHeight="1" x14ac:dyDescent="0.3">
      <c r="A12" s="73"/>
      <c r="B12" s="78" t="s">
        <v>394</v>
      </c>
      <c r="C12" s="81"/>
      <c r="D12" s="81"/>
      <c r="E12" s="81"/>
      <c r="F12" s="81"/>
      <c r="G12" s="81"/>
      <c r="H12" s="81"/>
      <c r="I12" s="81"/>
      <c r="J12" s="81"/>
      <c r="K12" s="81"/>
      <c r="L12" s="81"/>
      <c r="M12" s="81"/>
      <c r="N12" s="82"/>
    </row>
    <row r="13" spans="1:15" ht="15" customHeight="1" x14ac:dyDescent="0.25">
      <c r="A13" s="73"/>
      <c r="B13" s="334">
        <f>'Site 1'!B33</f>
        <v>0</v>
      </c>
      <c r="C13" s="335"/>
      <c r="D13" s="335"/>
      <c r="E13" s="335"/>
      <c r="F13" s="335"/>
      <c r="G13" s="335"/>
      <c r="H13" s="335"/>
      <c r="I13" s="335"/>
      <c r="J13" s="335"/>
      <c r="K13" s="335"/>
      <c r="L13" s="335"/>
      <c r="M13" s="336"/>
      <c r="N13" s="79"/>
      <c r="O13" s="79"/>
    </row>
    <row r="14" spans="1:15" ht="15" customHeight="1" x14ac:dyDescent="0.25">
      <c r="A14" s="73"/>
      <c r="B14" s="80"/>
      <c r="C14" s="81"/>
      <c r="D14" s="81"/>
      <c r="E14" s="81"/>
      <c r="F14" s="81"/>
      <c r="G14" s="81"/>
      <c r="H14" s="81"/>
      <c r="I14" s="81"/>
      <c r="J14" s="81"/>
      <c r="K14" s="81"/>
      <c r="L14" s="81"/>
      <c r="M14" s="81"/>
      <c r="N14" s="82"/>
    </row>
    <row r="15" spans="1:15" ht="45.9" customHeight="1" x14ac:dyDescent="0.25">
      <c r="A15" s="74"/>
      <c r="B15" s="337" t="s">
        <v>395</v>
      </c>
      <c r="C15" s="337"/>
      <c r="D15" s="337"/>
      <c r="E15" s="337"/>
      <c r="F15" s="337"/>
      <c r="G15" s="337"/>
      <c r="H15" s="337"/>
      <c r="I15" s="337"/>
      <c r="J15" s="337"/>
      <c r="K15" s="337"/>
      <c r="L15" s="337"/>
      <c r="M15" s="337"/>
      <c r="N15" s="111"/>
    </row>
    <row r="16" spans="1:15" ht="27.65" customHeight="1" x14ac:dyDescent="0.25">
      <c r="A16" s="74"/>
      <c r="B16" s="338" t="str">
        <f>"Feasibility Study Proposal Template received from " &amp;'Site 1'!B23&amp; " dated "&amp; TEXT('Site 1'!I13,"YYYY-MM-DD")</f>
        <v>Feasibility Study Proposal Template received from  dated 1900-01-00</v>
      </c>
      <c r="C16" s="338"/>
      <c r="D16" s="338"/>
      <c r="E16" s="338"/>
      <c r="F16" s="338"/>
      <c r="G16" s="338"/>
      <c r="H16" s="338"/>
      <c r="I16" s="338"/>
      <c r="J16" s="338"/>
      <c r="K16" s="338"/>
      <c r="L16" s="338"/>
      <c r="M16" s="338"/>
      <c r="N16" s="111"/>
    </row>
    <row r="17" spans="1:15" ht="22.5" customHeight="1" x14ac:dyDescent="0.25">
      <c r="A17" s="73"/>
      <c r="B17" s="43" t="s">
        <v>396</v>
      </c>
      <c r="C17" s="43"/>
      <c r="D17" s="43"/>
      <c r="E17" s="43"/>
      <c r="F17" s="43"/>
      <c r="G17" s="43"/>
      <c r="H17" s="43"/>
      <c r="I17" s="43"/>
      <c r="J17" s="43"/>
      <c r="K17" s="43"/>
      <c r="L17" s="43"/>
      <c r="M17" s="43"/>
      <c r="N17" s="61"/>
    </row>
    <row r="18" spans="1:15" ht="116.4" customHeight="1" x14ac:dyDescent="0.25">
      <c r="A18" s="74"/>
      <c r="B18" s="333" t="str">
        <f>'Site 1'!B186</f>
        <v>- Feasibility Study Report
- Product Specification Sheets (if applicable)
- Invoices</v>
      </c>
      <c r="C18" s="333"/>
      <c r="D18" s="333"/>
      <c r="E18" s="333"/>
      <c r="F18" s="333"/>
      <c r="G18" s="333"/>
      <c r="H18" s="333"/>
      <c r="I18" s="333"/>
      <c r="J18" s="333"/>
      <c r="K18" s="333"/>
      <c r="L18" s="333"/>
      <c r="M18" s="333"/>
      <c r="N18" s="109"/>
      <c r="O18" s="109"/>
    </row>
    <row r="19" spans="1:15" ht="15.65" customHeight="1" x14ac:dyDescent="0.25"/>
  </sheetData>
  <sheetProtection selectLockedCells="1"/>
  <mergeCells count="7">
    <mergeCell ref="B18:M18"/>
    <mergeCell ref="B11:M11"/>
    <mergeCell ref="B6:N6"/>
    <mergeCell ref="B13:M13"/>
    <mergeCell ref="B15:M15"/>
    <mergeCell ref="B16:M16"/>
    <mergeCell ref="B9:D9"/>
  </mergeCells>
  <printOptions horizontalCentered="1"/>
  <pageMargins left="0.25" right="0.25" top="1.05" bottom="0.6" header="0.25" footer="0.1"/>
  <pageSetup scale="94" fitToHeight="0" orientation="portrait" r:id="rId1"/>
  <headerFooter scaleWithDoc="0" alignWithMargins="0">
    <oddFooter>&amp;CPage &amp;P of &amp;N&amp;R&amp;G</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K68"/>
  <sheetViews>
    <sheetView topLeftCell="A11" zoomScale="85" zoomScaleNormal="85" workbookViewId="0">
      <selection activeCell="A61" sqref="A61"/>
    </sheetView>
  </sheetViews>
  <sheetFormatPr defaultColWidth="8.6328125" defaultRowHeight="12.5" x14ac:dyDescent="0.25"/>
  <cols>
    <col min="1" max="1" width="28.453125" customWidth="1"/>
    <col min="2" max="2" width="24.6328125" bestFit="1" customWidth="1"/>
    <col min="3" max="3" width="24.6328125" customWidth="1"/>
    <col min="4" max="4" width="35.6328125" bestFit="1" customWidth="1"/>
    <col min="5" max="5" width="35.6328125" customWidth="1"/>
    <col min="6" max="6" width="30.6328125" bestFit="1" customWidth="1"/>
    <col min="7" max="7" width="26.36328125" bestFit="1" customWidth="1"/>
    <col min="8" max="8" width="30.36328125" bestFit="1" customWidth="1"/>
    <col min="9" max="9" width="12.08984375" bestFit="1" customWidth="1"/>
    <col min="10" max="10" width="18.453125" bestFit="1" customWidth="1"/>
    <col min="11" max="11" width="13.36328125" bestFit="1" customWidth="1"/>
    <col min="12" max="12" width="9.6328125" bestFit="1" customWidth="1"/>
    <col min="13" max="13" width="20.6328125" bestFit="1" customWidth="1"/>
    <col min="14" max="14" width="14" bestFit="1" customWidth="1"/>
    <col min="15" max="15" width="18" bestFit="1" customWidth="1"/>
    <col min="16" max="16" width="19.08984375" bestFit="1" customWidth="1"/>
    <col min="17" max="17" width="44.453125" customWidth="1"/>
    <col min="19" max="19" width="16.08984375" bestFit="1" customWidth="1"/>
    <col min="20" max="21" width="7.6328125" bestFit="1" customWidth="1"/>
    <col min="22" max="22" width="11.36328125" bestFit="1" customWidth="1"/>
    <col min="23" max="23" width="8.6328125" bestFit="1" customWidth="1"/>
    <col min="24" max="24" width="8.36328125" bestFit="1" customWidth="1"/>
    <col min="25" max="25" width="9" bestFit="1" customWidth="1"/>
    <col min="26" max="26" width="7.453125" bestFit="1" customWidth="1"/>
    <col min="28" max="28" width="7.6328125" bestFit="1" customWidth="1"/>
    <col min="29" max="29" width="26.36328125" bestFit="1" customWidth="1"/>
    <col min="30" max="30" width="8.453125" bestFit="1" customWidth="1"/>
    <col min="31" max="31" width="27.08984375" bestFit="1" customWidth="1"/>
    <col min="32" max="32" width="30.36328125" bestFit="1" customWidth="1"/>
    <col min="33" max="33" width="22.36328125" bestFit="1" customWidth="1"/>
    <col min="34" max="34" width="28.453125" bestFit="1" customWidth="1"/>
    <col min="35" max="35" width="28.453125" customWidth="1"/>
    <col min="36" max="36" width="38.6328125" hidden="1" customWidth="1"/>
    <col min="37" max="37" width="35.6328125" hidden="1" customWidth="1"/>
    <col min="38" max="38" width="35.6328125" customWidth="1"/>
  </cols>
  <sheetData>
    <row r="1" spans="1:37" ht="12.75" customHeight="1" x14ac:dyDescent="0.3">
      <c r="A1" s="11" t="s">
        <v>26</v>
      </c>
      <c r="B1" s="33" t="s">
        <v>74</v>
      </c>
      <c r="C1" s="12" t="s">
        <v>75</v>
      </c>
      <c r="D1" s="12" t="s">
        <v>76</v>
      </c>
      <c r="E1" s="12" t="s">
        <v>77</v>
      </c>
      <c r="F1" s="12" t="s">
        <v>78</v>
      </c>
      <c r="G1" s="21" t="s">
        <v>79</v>
      </c>
      <c r="H1" s="26" t="s">
        <v>80</v>
      </c>
      <c r="I1" s="340" t="s">
        <v>81</v>
      </c>
      <c r="J1" s="340"/>
      <c r="K1" s="35" t="s">
        <v>82</v>
      </c>
      <c r="L1" s="36"/>
      <c r="M1" s="34" t="s">
        <v>83</v>
      </c>
      <c r="N1" s="12" t="s">
        <v>84</v>
      </c>
      <c r="O1" s="12" t="s">
        <v>85</v>
      </c>
      <c r="P1" s="340" t="s">
        <v>86</v>
      </c>
      <c r="Q1" s="340"/>
      <c r="S1" t="s">
        <v>87</v>
      </c>
      <c r="T1" t="s">
        <v>88</v>
      </c>
      <c r="U1" t="s">
        <v>89</v>
      </c>
      <c r="V1" t="s">
        <v>90</v>
      </c>
      <c r="W1" t="s">
        <v>91</v>
      </c>
      <c r="X1" t="s">
        <v>92</v>
      </c>
      <c r="Y1" t="s">
        <v>93</v>
      </c>
      <c r="Z1" t="s">
        <v>46</v>
      </c>
      <c r="AA1" t="s">
        <v>94</v>
      </c>
      <c r="AB1" t="s">
        <v>95</v>
      </c>
      <c r="AC1" t="s">
        <v>79</v>
      </c>
      <c r="AD1" t="s">
        <v>96</v>
      </c>
      <c r="AE1" s="29" t="s">
        <v>97</v>
      </c>
      <c r="AF1" s="29" t="s">
        <v>98</v>
      </c>
      <c r="AG1" s="29" t="s">
        <v>99</v>
      </c>
      <c r="AH1" s="29" t="s">
        <v>26</v>
      </c>
      <c r="AI1" t="s">
        <v>74</v>
      </c>
      <c r="AJ1" t="s">
        <v>76</v>
      </c>
      <c r="AK1" s="29" t="s">
        <v>100</v>
      </c>
    </row>
    <row r="2" spans="1:37" x14ac:dyDescent="0.25">
      <c r="A2" s="9" t="s">
        <v>101</v>
      </c>
      <c r="B2" s="38" t="s">
        <v>9</v>
      </c>
      <c r="C2" s="38" t="s">
        <v>9</v>
      </c>
      <c r="D2" s="38" t="s">
        <v>9</v>
      </c>
      <c r="E2" s="38" t="s">
        <v>9</v>
      </c>
      <c r="F2" s="13" t="s">
        <v>102</v>
      </c>
      <c r="G2" s="22" t="s">
        <v>103</v>
      </c>
      <c r="H2" s="27" t="s">
        <v>104</v>
      </c>
      <c r="I2" s="3" t="s">
        <v>105</v>
      </c>
      <c r="J2" s="3" t="s">
        <v>106</v>
      </c>
      <c r="K2" s="3" t="s">
        <v>107</v>
      </c>
      <c r="L2" s="56" t="s">
        <v>108</v>
      </c>
      <c r="M2" s="57" t="s">
        <v>109</v>
      </c>
      <c r="N2" s="9" t="s">
        <v>110</v>
      </c>
      <c r="O2" s="10" t="s">
        <v>111</v>
      </c>
      <c r="P2" s="4" t="s">
        <v>112</v>
      </c>
      <c r="Q2" s="28" t="s">
        <v>113</v>
      </c>
      <c r="S2" t="s">
        <v>114</v>
      </c>
      <c r="T2" t="s">
        <v>115</v>
      </c>
      <c r="U2" t="s">
        <v>116</v>
      </c>
      <c r="V2" t="s">
        <v>117</v>
      </c>
      <c r="W2" t="s">
        <v>118</v>
      </c>
      <c r="X2">
        <v>1</v>
      </c>
      <c r="Y2">
        <v>0.05</v>
      </c>
      <c r="Z2" t="s">
        <v>119</v>
      </c>
      <c r="AA2">
        <v>0.1139</v>
      </c>
      <c r="AB2">
        <v>0</v>
      </c>
      <c r="AC2" t="s">
        <v>103</v>
      </c>
      <c r="AD2">
        <v>160</v>
      </c>
      <c r="AE2" t="s">
        <v>104</v>
      </c>
      <c r="AF2" t="s">
        <v>120</v>
      </c>
      <c r="AG2" t="s">
        <v>121</v>
      </c>
      <c r="AH2" t="s">
        <v>101</v>
      </c>
      <c r="AI2" t="s">
        <v>122</v>
      </c>
      <c r="AJ2" t="s">
        <v>123</v>
      </c>
      <c r="AK2" t="s">
        <v>124</v>
      </c>
    </row>
    <row r="3" spans="1:37" x14ac:dyDescent="0.25">
      <c r="A3" s="9" t="s">
        <v>125</v>
      </c>
      <c r="B3" s="5" t="s">
        <v>122</v>
      </c>
      <c r="C3" t="s">
        <v>126</v>
      </c>
      <c r="D3" s="38" t="s">
        <v>127</v>
      </c>
      <c r="E3" s="9" t="s">
        <v>128</v>
      </c>
      <c r="F3" s="13" t="s">
        <v>129</v>
      </c>
      <c r="G3" s="22" t="s">
        <v>130</v>
      </c>
      <c r="H3" s="27" t="s">
        <v>131</v>
      </c>
      <c r="I3" s="3" t="s">
        <v>132</v>
      </c>
      <c r="J3" s="3" t="s">
        <v>133</v>
      </c>
      <c r="K3" s="3" t="s">
        <v>134</v>
      </c>
      <c r="L3" s="56" t="s">
        <v>135</v>
      </c>
      <c r="M3" s="57" t="s">
        <v>136</v>
      </c>
      <c r="N3" s="9" t="s">
        <v>137</v>
      </c>
      <c r="O3" s="10" t="s">
        <v>138</v>
      </c>
      <c r="P3" s="4" t="s">
        <v>139</v>
      </c>
      <c r="Q3" s="28" t="s">
        <v>140</v>
      </c>
      <c r="S3" t="s">
        <v>141</v>
      </c>
      <c r="T3" t="s">
        <v>115</v>
      </c>
      <c r="U3" t="s">
        <v>142</v>
      </c>
      <c r="V3" t="s">
        <v>143</v>
      </c>
      <c r="W3" t="s">
        <v>118</v>
      </c>
      <c r="X3">
        <v>1</v>
      </c>
      <c r="Y3">
        <v>0.06</v>
      </c>
      <c r="Z3" t="s">
        <v>144</v>
      </c>
      <c r="AA3">
        <v>8.8000000000000009E-2</v>
      </c>
      <c r="AB3">
        <v>4.92</v>
      </c>
      <c r="AC3" t="s">
        <v>130</v>
      </c>
      <c r="AD3">
        <v>130</v>
      </c>
      <c r="AE3" t="s">
        <v>131</v>
      </c>
      <c r="AF3" t="s">
        <v>145</v>
      </c>
      <c r="AG3" t="s">
        <v>146</v>
      </c>
      <c r="AH3" t="s">
        <v>147</v>
      </c>
      <c r="AI3" t="s">
        <v>148</v>
      </c>
      <c r="AJ3" t="s">
        <v>149</v>
      </c>
      <c r="AK3" t="s">
        <v>104</v>
      </c>
    </row>
    <row r="4" spans="1:37" x14ac:dyDescent="0.25">
      <c r="A4" s="9" t="s">
        <v>150</v>
      </c>
      <c r="B4" s="31" t="s">
        <v>151</v>
      </c>
      <c r="C4" t="s">
        <v>152</v>
      </c>
      <c r="D4" s="38" t="s">
        <v>153</v>
      </c>
      <c r="E4" s="38" t="s">
        <v>124</v>
      </c>
      <c r="F4" s="58" t="s">
        <v>154</v>
      </c>
      <c r="G4" s="22" t="s">
        <v>155</v>
      </c>
      <c r="H4" s="22" t="s">
        <v>156</v>
      </c>
      <c r="K4" s="3" t="s">
        <v>157</v>
      </c>
      <c r="L4" s="56" t="s">
        <v>158</v>
      </c>
      <c r="N4" s="9" t="s">
        <v>159</v>
      </c>
      <c r="O4" s="10" t="s">
        <v>160</v>
      </c>
      <c r="P4" s="4" t="s">
        <v>161</v>
      </c>
      <c r="Q4" s="28" t="s">
        <v>162</v>
      </c>
      <c r="S4" t="s">
        <v>163</v>
      </c>
      <c r="T4" t="s">
        <v>164</v>
      </c>
      <c r="U4" t="s">
        <v>165</v>
      </c>
      <c r="V4" t="s">
        <v>118</v>
      </c>
      <c r="W4" t="s">
        <v>118</v>
      </c>
      <c r="X4">
        <v>0.61</v>
      </c>
      <c r="Y4">
        <v>7.0000000000000007E-2</v>
      </c>
      <c r="Z4" t="s">
        <v>166</v>
      </c>
      <c r="AA4">
        <v>5.5E-2</v>
      </c>
      <c r="AB4">
        <v>11.21</v>
      </c>
      <c r="AC4" t="s">
        <v>155</v>
      </c>
      <c r="AE4" t="s">
        <v>156</v>
      </c>
      <c r="AF4" t="s">
        <v>156</v>
      </c>
      <c r="AG4" t="s">
        <v>167</v>
      </c>
      <c r="AH4" t="s">
        <v>125</v>
      </c>
      <c r="AI4" t="s">
        <v>168</v>
      </c>
      <c r="AJ4" t="s">
        <v>169</v>
      </c>
      <c r="AK4" t="s">
        <v>170</v>
      </c>
    </row>
    <row r="5" spans="1:37" x14ac:dyDescent="0.25">
      <c r="A5" s="10" t="s">
        <v>171</v>
      </c>
      <c r="B5" s="31" t="s">
        <v>168</v>
      </c>
      <c r="C5" s="37"/>
      <c r="D5" s="38"/>
      <c r="E5" s="38" t="s">
        <v>172</v>
      </c>
      <c r="F5" s="13" t="s">
        <v>173</v>
      </c>
      <c r="G5" s="22" t="s">
        <v>174</v>
      </c>
      <c r="H5" s="22" t="s">
        <v>102</v>
      </c>
      <c r="N5" s="9" t="s">
        <v>175</v>
      </c>
      <c r="O5" s="10" t="s">
        <v>176</v>
      </c>
      <c r="P5" s="4" t="s">
        <v>83</v>
      </c>
      <c r="Q5" s="28" t="s">
        <v>177</v>
      </c>
      <c r="S5" t="s">
        <v>178</v>
      </c>
      <c r="T5" t="s">
        <v>115</v>
      </c>
      <c r="U5" t="s">
        <v>179</v>
      </c>
      <c r="V5" t="s">
        <v>142</v>
      </c>
      <c r="W5" t="s">
        <v>180</v>
      </c>
      <c r="X5">
        <v>1</v>
      </c>
      <c r="Y5">
        <v>0.08</v>
      </c>
      <c r="Z5" t="s">
        <v>181</v>
      </c>
      <c r="AA5">
        <v>4.632E-2</v>
      </c>
      <c r="AB5">
        <v>7.9020000000000001</v>
      </c>
      <c r="AC5" t="s">
        <v>174</v>
      </c>
      <c r="AE5" t="s">
        <v>102</v>
      </c>
      <c r="AF5" t="s">
        <v>182</v>
      </c>
      <c r="AG5" t="s">
        <v>183</v>
      </c>
      <c r="AH5" t="s">
        <v>150</v>
      </c>
      <c r="AI5" t="s">
        <v>184</v>
      </c>
      <c r="AJ5" t="s">
        <v>185</v>
      </c>
      <c r="AK5" s="29" t="s">
        <v>186</v>
      </c>
    </row>
    <row r="6" spans="1:37" x14ac:dyDescent="0.25">
      <c r="A6" s="10" t="s">
        <v>187</v>
      </c>
      <c r="B6" s="37" t="s">
        <v>184</v>
      </c>
      <c r="C6" s="29"/>
      <c r="D6" s="10"/>
      <c r="E6" s="9" t="s">
        <v>170</v>
      </c>
      <c r="F6" s="13" t="s">
        <v>188</v>
      </c>
      <c r="G6" s="22" t="s">
        <v>189</v>
      </c>
      <c r="H6" s="22" t="s">
        <v>129</v>
      </c>
      <c r="N6" s="9" t="s">
        <v>190</v>
      </c>
      <c r="O6" s="10" t="s">
        <v>191</v>
      </c>
      <c r="P6" s="4" t="s">
        <v>192</v>
      </c>
      <c r="Q6" s="28" t="s">
        <v>193</v>
      </c>
      <c r="S6" t="s">
        <v>194</v>
      </c>
      <c r="T6" t="s">
        <v>115</v>
      </c>
      <c r="U6" t="s">
        <v>179</v>
      </c>
      <c r="V6" t="s">
        <v>195</v>
      </c>
      <c r="W6" t="s">
        <v>118</v>
      </c>
      <c r="X6">
        <v>72</v>
      </c>
      <c r="Y6">
        <v>0.09</v>
      </c>
      <c r="AC6" t="s">
        <v>189</v>
      </c>
      <c r="AE6" t="s">
        <v>129</v>
      </c>
      <c r="AF6" t="s">
        <v>121</v>
      </c>
      <c r="AH6" t="s">
        <v>171</v>
      </c>
      <c r="AJ6" s="29" t="s">
        <v>196</v>
      </c>
      <c r="AK6" t="s">
        <v>197</v>
      </c>
    </row>
    <row r="7" spans="1:37" x14ac:dyDescent="0.25">
      <c r="A7" s="30" t="s">
        <v>198</v>
      </c>
      <c r="D7" s="9"/>
      <c r="E7" s="38" t="s">
        <v>199</v>
      </c>
      <c r="F7" s="13" t="s">
        <v>200</v>
      </c>
      <c r="G7" s="22" t="s">
        <v>201</v>
      </c>
      <c r="H7" s="22" t="s">
        <v>154</v>
      </c>
      <c r="P7" s="4" t="s">
        <v>202</v>
      </c>
      <c r="Q7" s="28" t="s">
        <v>203</v>
      </c>
      <c r="S7" t="s">
        <v>204</v>
      </c>
      <c r="T7" t="s">
        <v>115</v>
      </c>
      <c r="U7" t="s">
        <v>179</v>
      </c>
      <c r="V7" t="s">
        <v>195</v>
      </c>
      <c r="W7" t="s">
        <v>118</v>
      </c>
      <c r="X7" s="39">
        <v>18</v>
      </c>
      <c r="Y7">
        <v>0.1</v>
      </c>
      <c r="AC7" t="s">
        <v>201</v>
      </c>
      <c r="AE7" t="s">
        <v>154</v>
      </c>
      <c r="AF7" t="s">
        <v>146</v>
      </c>
      <c r="AH7" s="29" t="s">
        <v>205</v>
      </c>
      <c r="AJ7" s="29" t="s">
        <v>206</v>
      </c>
      <c r="AK7" s="29" t="s">
        <v>207</v>
      </c>
    </row>
    <row r="8" spans="1:37" x14ac:dyDescent="0.25">
      <c r="A8" s="10" t="s">
        <v>208</v>
      </c>
      <c r="D8" s="5"/>
      <c r="E8" s="10" t="s">
        <v>209</v>
      </c>
      <c r="F8" s="13" t="s">
        <v>210</v>
      </c>
      <c r="G8" s="22" t="s">
        <v>211</v>
      </c>
      <c r="H8" s="22" t="s">
        <v>173</v>
      </c>
      <c r="P8" s="4" t="s">
        <v>212</v>
      </c>
      <c r="Q8" s="28" t="s">
        <v>213</v>
      </c>
      <c r="S8" t="s">
        <v>214</v>
      </c>
      <c r="T8" t="s">
        <v>115</v>
      </c>
      <c r="U8" t="s">
        <v>179</v>
      </c>
      <c r="V8" t="s">
        <v>195</v>
      </c>
      <c r="W8" t="s">
        <v>118</v>
      </c>
      <c r="X8" s="39">
        <v>20</v>
      </c>
      <c r="Y8">
        <v>0.11</v>
      </c>
      <c r="AC8" t="s">
        <v>211</v>
      </c>
      <c r="AE8" t="s">
        <v>173</v>
      </c>
      <c r="AF8" t="s">
        <v>167</v>
      </c>
      <c r="AH8" t="s">
        <v>198</v>
      </c>
      <c r="AJ8" s="29" t="s">
        <v>215</v>
      </c>
      <c r="AK8" t="s">
        <v>102</v>
      </c>
    </row>
    <row r="9" spans="1:37" x14ac:dyDescent="0.25">
      <c r="A9" s="10" t="s">
        <v>216</v>
      </c>
      <c r="B9" s="29"/>
      <c r="C9" s="29"/>
      <c r="D9" s="3"/>
      <c r="E9" s="9" t="s">
        <v>217</v>
      </c>
      <c r="F9" s="13" t="s">
        <v>218</v>
      </c>
      <c r="G9" s="22" t="s">
        <v>219</v>
      </c>
      <c r="H9" s="22" t="s">
        <v>188</v>
      </c>
      <c r="P9" s="4" t="s">
        <v>79</v>
      </c>
      <c r="Q9" s="28" t="s">
        <v>220</v>
      </c>
      <c r="S9" t="s">
        <v>221</v>
      </c>
      <c r="T9" t="s">
        <v>115</v>
      </c>
      <c r="U9" t="s">
        <v>179</v>
      </c>
      <c r="V9" t="s">
        <v>195</v>
      </c>
      <c r="W9" t="s">
        <v>118</v>
      </c>
      <c r="X9" s="39">
        <v>34</v>
      </c>
      <c r="Y9">
        <v>0.12</v>
      </c>
      <c r="AC9" t="s">
        <v>219</v>
      </c>
      <c r="AE9" t="s">
        <v>188</v>
      </c>
      <c r="AF9" t="s">
        <v>222</v>
      </c>
      <c r="AH9" s="29" t="s">
        <v>223</v>
      </c>
      <c r="AK9" t="s">
        <v>224</v>
      </c>
    </row>
    <row r="10" spans="1:37" x14ac:dyDescent="0.25">
      <c r="A10" s="10" t="s">
        <v>225</v>
      </c>
      <c r="B10" s="29"/>
      <c r="C10" s="29"/>
      <c r="D10" s="38"/>
      <c r="E10" s="5" t="s">
        <v>226</v>
      </c>
      <c r="F10" s="13" t="s">
        <v>227</v>
      </c>
      <c r="G10" s="25" t="s">
        <v>228</v>
      </c>
      <c r="H10" s="25" t="s">
        <v>200</v>
      </c>
      <c r="P10" s="4" t="s">
        <v>80</v>
      </c>
      <c r="Q10" s="28" t="s">
        <v>229</v>
      </c>
      <c r="S10" t="s">
        <v>230</v>
      </c>
      <c r="T10" t="s">
        <v>164</v>
      </c>
      <c r="U10" t="s">
        <v>231</v>
      </c>
      <c r="V10" t="s">
        <v>142</v>
      </c>
      <c r="W10" t="s">
        <v>143</v>
      </c>
      <c r="X10" t="s">
        <v>118</v>
      </c>
      <c r="Y10">
        <v>0.13</v>
      </c>
      <c r="AC10" t="s">
        <v>228</v>
      </c>
      <c r="AE10" t="s">
        <v>200</v>
      </c>
      <c r="AF10" t="s">
        <v>232</v>
      </c>
      <c r="AH10" s="29" t="s">
        <v>233</v>
      </c>
      <c r="AK10" t="s">
        <v>234</v>
      </c>
    </row>
    <row r="11" spans="1:37" x14ac:dyDescent="0.25">
      <c r="A11" s="3" t="s">
        <v>235</v>
      </c>
      <c r="D11" s="38"/>
      <c r="E11" s="3" t="s">
        <v>224</v>
      </c>
      <c r="F11" s="13" t="s">
        <v>236</v>
      </c>
      <c r="G11" s="25" t="s">
        <v>237</v>
      </c>
      <c r="H11" s="25" t="s">
        <v>210</v>
      </c>
      <c r="S11" s="29"/>
      <c r="AC11" t="s">
        <v>237</v>
      </c>
      <c r="AE11" t="s">
        <v>210</v>
      </c>
      <c r="AF11" t="s">
        <v>238</v>
      </c>
      <c r="AH11" s="29" t="s">
        <v>239</v>
      </c>
      <c r="AK11" t="s">
        <v>240</v>
      </c>
    </row>
    <row r="12" spans="1:37" x14ac:dyDescent="0.25">
      <c r="A12" s="10" t="s">
        <v>241</v>
      </c>
      <c r="E12" s="38" t="s">
        <v>242</v>
      </c>
      <c r="F12" s="13" t="s">
        <v>243</v>
      </c>
      <c r="G12" s="23" t="s">
        <v>244</v>
      </c>
      <c r="H12" s="22" t="s">
        <v>218</v>
      </c>
      <c r="AC12" t="s">
        <v>244</v>
      </c>
      <c r="AE12" t="s">
        <v>218</v>
      </c>
      <c r="AF12" t="s">
        <v>129</v>
      </c>
      <c r="AH12" t="s">
        <v>235</v>
      </c>
      <c r="AK12" t="s">
        <v>154</v>
      </c>
    </row>
    <row r="13" spans="1:37" x14ac:dyDescent="0.25">
      <c r="A13" s="9" t="s">
        <v>245</v>
      </c>
      <c r="D13" s="59"/>
      <c r="E13" s="38" t="s">
        <v>234</v>
      </c>
      <c r="F13" s="13" t="s">
        <v>246</v>
      </c>
      <c r="G13" s="23" t="s">
        <v>247</v>
      </c>
      <c r="H13" s="22" t="s">
        <v>227</v>
      </c>
      <c r="AC13" t="s">
        <v>247</v>
      </c>
      <c r="AE13" t="s">
        <v>227</v>
      </c>
      <c r="AF13" t="s">
        <v>183</v>
      </c>
      <c r="AH13" t="s">
        <v>241</v>
      </c>
      <c r="AK13" t="s">
        <v>248</v>
      </c>
    </row>
    <row r="14" spans="1:37" x14ac:dyDescent="0.25">
      <c r="A14" s="9" t="s">
        <v>249</v>
      </c>
      <c r="D14" s="59"/>
      <c r="E14" t="s">
        <v>154</v>
      </c>
      <c r="F14" s="13" t="s">
        <v>250</v>
      </c>
      <c r="G14" s="23" t="s">
        <v>251</v>
      </c>
      <c r="H14" s="22" t="s">
        <v>236</v>
      </c>
      <c r="AC14" t="s">
        <v>251</v>
      </c>
      <c r="AE14" t="s">
        <v>236</v>
      </c>
      <c r="AH14" t="s">
        <v>245</v>
      </c>
      <c r="AK14" t="s">
        <v>252</v>
      </c>
    </row>
    <row r="15" spans="1:37" x14ac:dyDescent="0.25">
      <c r="A15" s="10" t="s">
        <v>253</v>
      </c>
      <c r="D15" s="2"/>
      <c r="E15" s="59" t="s">
        <v>254</v>
      </c>
      <c r="F15" s="13" t="s">
        <v>255</v>
      </c>
      <c r="G15" s="24" t="s">
        <v>256</v>
      </c>
      <c r="H15" s="22" t="s">
        <v>243</v>
      </c>
      <c r="AC15" t="s">
        <v>256</v>
      </c>
      <c r="AE15" t="s">
        <v>243</v>
      </c>
      <c r="AH15" t="s">
        <v>257</v>
      </c>
      <c r="AK15" t="s">
        <v>183</v>
      </c>
    </row>
    <row r="16" spans="1:37" x14ac:dyDescent="0.25">
      <c r="A16" s="10" t="s">
        <v>258</v>
      </c>
      <c r="E16" s="59" t="s">
        <v>259</v>
      </c>
      <c r="F16" s="58" t="s">
        <v>260</v>
      </c>
      <c r="G16" s="24" t="s">
        <v>261</v>
      </c>
      <c r="H16" s="22" t="s">
        <v>246</v>
      </c>
      <c r="AC16" t="s">
        <v>261</v>
      </c>
      <c r="AE16" t="s">
        <v>246</v>
      </c>
      <c r="AH16" t="s">
        <v>249</v>
      </c>
      <c r="AK16" t="s">
        <v>262</v>
      </c>
    </row>
    <row r="17" spans="1:37" x14ac:dyDescent="0.25">
      <c r="A17" s="10" t="s">
        <v>263</v>
      </c>
      <c r="E17" s="2" t="s">
        <v>264</v>
      </c>
      <c r="F17" s="13" t="s">
        <v>167</v>
      </c>
      <c r="G17" s="24" t="s">
        <v>265</v>
      </c>
      <c r="H17" s="22" t="s">
        <v>250</v>
      </c>
      <c r="AC17" t="s">
        <v>265</v>
      </c>
      <c r="AE17" t="s">
        <v>250</v>
      </c>
      <c r="AH17" t="s">
        <v>253</v>
      </c>
      <c r="AK17" t="s">
        <v>266</v>
      </c>
    </row>
    <row r="18" spans="1:37" x14ac:dyDescent="0.25">
      <c r="A18" s="10" t="s">
        <v>267</v>
      </c>
      <c r="E18" t="s">
        <v>268</v>
      </c>
      <c r="F18" s="14" t="s">
        <v>183</v>
      </c>
      <c r="G18" s="24" t="s">
        <v>269</v>
      </c>
      <c r="H18" s="22" t="s">
        <v>255</v>
      </c>
      <c r="AC18" t="s">
        <v>269</v>
      </c>
      <c r="AE18" t="s">
        <v>255</v>
      </c>
      <c r="AH18" s="29" t="s">
        <v>270</v>
      </c>
      <c r="AK18" t="s">
        <v>271</v>
      </c>
    </row>
    <row r="19" spans="1:37" x14ac:dyDescent="0.25">
      <c r="A19" s="10" t="s">
        <v>272</v>
      </c>
      <c r="E19" t="s">
        <v>273</v>
      </c>
      <c r="F19" s="15" t="s">
        <v>121</v>
      </c>
      <c r="G19" s="24" t="s">
        <v>274</v>
      </c>
      <c r="H19" s="22" t="s">
        <v>260</v>
      </c>
      <c r="AC19" t="s">
        <v>274</v>
      </c>
      <c r="AE19" t="s">
        <v>260</v>
      </c>
      <c r="AH19" t="s">
        <v>263</v>
      </c>
      <c r="AK19" t="s">
        <v>275</v>
      </c>
    </row>
    <row r="20" spans="1:37" x14ac:dyDescent="0.25">
      <c r="A20" s="10" t="s">
        <v>276</v>
      </c>
      <c r="E20" t="s">
        <v>252</v>
      </c>
      <c r="F20" s="15" t="s">
        <v>146</v>
      </c>
      <c r="G20" s="3" t="s">
        <v>183</v>
      </c>
      <c r="H20" s="25" t="s">
        <v>167</v>
      </c>
      <c r="AC20" t="s">
        <v>183</v>
      </c>
      <c r="AE20" t="s">
        <v>167</v>
      </c>
      <c r="AH20" t="s">
        <v>267</v>
      </c>
      <c r="AK20" t="s">
        <v>277</v>
      </c>
    </row>
    <row r="21" spans="1:37" x14ac:dyDescent="0.25">
      <c r="A21" s="10" t="s">
        <v>278</v>
      </c>
      <c r="E21" t="s">
        <v>183</v>
      </c>
      <c r="F21" s="15" t="s">
        <v>167</v>
      </c>
      <c r="H21" s="8" t="s">
        <v>279</v>
      </c>
      <c r="AE21" t="s">
        <v>279</v>
      </c>
      <c r="AH21" s="29" t="s">
        <v>280</v>
      </c>
    </row>
    <row r="22" spans="1:37" x14ac:dyDescent="0.25">
      <c r="A22" s="3" t="s">
        <v>281</v>
      </c>
      <c r="E22" t="s">
        <v>282</v>
      </c>
      <c r="F22" s="16" t="s">
        <v>145</v>
      </c>
      <c r="H22" s="8" t="s">
        <v>283</v>
      </c>
      <c r="AE22" t="s">
        <v>283</v>
      </c>
      <c r="AH22" t="s">
        <v>276</v>
      </c>
    </row>
    <row r="23" spans="1:37" x14ac:dyDescent="0.25">
      <c r="A23" s="10" t="s">
        <v>284</v>
      </c>
      <c r="E23" t="s">
        <v>262</v>
      </c>
      <c r="F23" s="16" t="s">
        <v>182</v>
      </c>
      <c r="H23" s="8" t="s">
        <v>285</v>
      </c>
      <c r="AE23" t="s">
        <v>285</v>
      </c>
      <c r="AH23" t="s">
        <v>278</v>
      </c>
    </row>
    <row r="24" spans="1:37" x14ac:dyDescent="0.25">
      <c r="A24" s="10" t="s">
        <v>286</v>
      </c>
      <c r="E24" t="s">
        <v>266</v>
      </c>
      <c r="F24" s="16" t="s">
        <v>287</v>
      </c>
      <c r="H24" s="8" t="s">
        <v>183</v>
      </c>
      <c r="AE24" t="s">
        <v>183</v>
      </c>
      <c r="AH24" t="s">
        <v>281</v>
      </c>
    </row>
    <row r="25" spans="1:37" x14ac:dyDescent="0.25">
      <c r="A25" s="9" t="s">
        <v>288</v>
      </c>
      <c r="E25" t="s">
        <v>271</v>
      </c>
      <c r="F25" s="16" t="s">
        <v>232</v>
      </c>
      <c r="H25" s="7" t="s">
        <v>120</v>
      </c>
      <c r="AH25" t="s">
        <v>284</v>
      </c>
    </row>
    <row r="26" spans="1:37" x14ac:dyDescent="0.25">
      <c r="A26" s="9" t="s">
        <v>289</v>
      </c>
      <c r="E26" t="s">
        <v>275</v>
      </c>
      <c r="F26" s="17" t="s">
        <v>238</v>
      </c>
      <c r="H26" s="7" t="s">
        <v>145</v>
      </c>
      <c r="AH26" t="s">
        <v>286</v>
      </c>
    </row>
    <row r="27" spans="1:37" x14ac:dyDescent="0.25">
      <c r="A27" s="3" t="s">
        <v>290</v>
      </c>
      <c r="E27" t="s">
        <v>291</v>
      </c>
      <c r="F27" s="17" t="s">
        <v>129</v>
      </c>
      <c r="H27" s="7" t="s">
        <v>156</v>
      </c>
      <c r="AH27" t="s">
        <v>288</v>
      </c>
    </row>
    <row r="28" spans="1:37" x14ac:dyDescent="0.25">
      <c r="A28" s="9" t="s">
        <v>292</v>
      </c>
      <c r="E28" t="s">
        <v>277</v>
      </c>
      <c r="F28" s="16" t="s">
        <v>183</v>
      </c>
      <c r="H28" s="7" t="s">
        <v>182</v>
      </c>
      <c r="AH28" t="s">
        <v>290</v>
      </c>
    </row>
    <row r="29" spans="1:37" x14ac:dyDescent="0.25">
      <c r="A29" s="9" t="s">
        <v>293</v>
      </c>
      <c r="E29" t="s">
        <v>104</v>
      </c>
      <c r="F29" s="18" t="s">
        <v>121</v>
      </c>
      <c r="H29" s="7" t="s">
        <v>121</v>
      </c>
      <c r="AH29" t="s">
        <v>292</v>
      </c>
    </row>
    <row r="30" spans="1:37" x14ac:dyDescent="0.25">
      <c r="A30" s="3" t="s">
        <v>294</v>
      </c>
      <c r="E30" t="s">
        <v>197</v>
      </c>
      <c r="F30" s="18" t="s">
        <v>146</v>
      </c>
      <c r="H30" s="7" t="s">
        <v>146</v>
      </c>
      <c r="AH30" t="s">
        <v>293</v>
      </c>
    </row>
    <row r="31" spans="1:37" x14ac:dyDescent="0.25">
      <c r="A31" s="10" t="s">
        <v>295</v>
      </c>
      <c r="E31" t="s">
        <v>102</v>
      </c>
      <c r="F31" s="19" t="s">
        <v>296</v>
      </c>
      <c r="H31" s="7" t="s">
        <v>167</v>
      </c>
      <c r="AH31" t="s">
        <v>294</v>
      </c>
    </row>
    <row r="32" spans="1:37" x14ac:dyDescent="0.25">
      <c r="A32" s="10" t="s">
        <v>297</v>
      </c>
      <c r="E32" t="s">
        <v>240</v>
      </c>
      <c r="F32" s="20" t="s">
        <v>183</v>
      </c>
      <c r="H32" s="7" t="s">
        <v>222</v>
      </c>
      <c r="AH32" t="s">
        <v>295</v>
      </c>
    </row>
    <row r="33" spans="1:34" x14ac:dyDescent="0.25">
      <c r="A33" s="10" t="s">
        <v>298</v>
      </c>
      <c r="E33" t="s">
        <v>154</v>
      </c>
      <c r="F33" s="1" t="s">
        <v>128</v>
      </c>
      <c r="H33" s="7" t="s">
        <v>232</v>
      </c>
      <c r="AH33" t="s">
        <v>297</v>
      </c>
    </row>
    <row r="34" spans="1:34" x14ac:dyDescent="0.25">
      <c r="A34" s="10" t="s">
        <v>299</v>
      </c>
      <c r="E34" t="s">
        <v>259</v>
      </c>
      <c r="F34" s="1" t="s">
        <v>124</v>
      </c>
      <c r="H34" s="7" t="s">
        <v>238</v>
      </c>
      <c r="AH34" s="29" t="s">
        <v>300</v>
      </c>
    </row>
    <row r="35" spans="1:34" x14ac:dyDescent="0.25">
      <c r="A35" s="10" t="s">
        <v>41</v>
      </c>
      <c r="E35" t="s">
        <v>301</v>
      </c>
      <c r="F35" s="2" t="s">
        <v>104</v>
      </c>
      <c r="H35" s="7" t="s">
        <v>129</v>
      </c>
      <c r="AH35" t="s">
        <v>298</v>
      </c>
    </row>
    <row r="36" spans="1:34" x14ac:dyDescent="0.25">
      <c r="A36" s="9" t="s">
        <v>302</v>
      </c>
      <c r="E36" t="s">
        <v>264</v>
      </c>
      <c r="F36" t="s">
        <v>172</v>
      </c>
      <c r="H36" s="7" t="s">
        <v>183</v>
      </c>
      <c r="AH36" t="s">
        <v>299</v>
      </c>
    </row>
    <row r="37" spans="1:34" x14ac:dyDescent="0.25">
      <c r="A37" s="10" t="s">
        <v>303</v>
      </c>
      <c r="E37" t="s">
        <v>304</v>
      </c>
      <c r="F37" t="s">
        <v>170</v>
      </c>
      <c r="H37" s="6" t="s">
        <v>121</v>
      </c>
      <c r="AH37" t="s">
        <v>41</v>
      </c>
    </row>
    <row r="38" spans="1:34" x14ac:dyDescent="0.25">
      <c r="A38" s="10" t="s">
        <v>305</v>
      </c>
      <c r="E38" t="s">
        <v>273</v>
      </c>
      <c r="F38" t="s">
        <v>199</v>
      </c>
      <c r="H38" s="6" t="s">
        <v>146</v>
      </c>
      <c r="AH38" t="s">
        <v>302</v>
      </c>
    </row>
    <row r="39" spans="1:34" x14ac:dyDescent="0.25">
      <c r="A39" s="9" t="s">
        <v>306</v>
      </c>
      <c r="E39" t="s">
        <v>248</v>
      </c>
      <c r="F39" t="s">
        <v>197</v>
      </c>
      <c r="H39" s="6" t="s">
        <v>167</v>
      </c>
      <c r="AH39" s="29" t="s">
        <v>307</v>
      </c>
    </row>
    <row r="40" spans="1:34" x14ac:dyDescent="0.25">
      <c r="A40" s="10" t="s">
        <v>308</v>
      </c>
      <c r="E40" t="s">
        <v>309</v>
      </c>
      <c r="F40" t="s">
        <v>102</v>
      </c>
      <c r="H40" s="6" t="s">
        <v>183</v>
      </c>
      <c r="AH40" t="s">
        <v>303</v>
      </c>
    </row>
    <row r="41" spans="1:34" x14ac:dyDescent="0.25">
      <c r="A41" s="10" t="s">
        <v>310</v>
      </c>
      <c r="E41" t="s">
        <v>311</v>
      </c>
      <c r="F41" t="s">
        <v>224</v>
      </c>
      <c r="AH41" t="s">
        <v>305</v>
      </c>
    </row>
    <row r="42" spans="1:34" x14ac:dyDescent="0.25">
      <c r="A42" s="10" t="s">
        <v>312</v>
      </c>
      <c r="E42" t="s">
        <v>313</v>
      </c>
      <c r="F42" t="s">
        <v>234</v>
      </c>
      <c r="AH42" t="s">
        <v>306</v>
      </c>
    </row>
    <row r="43" spans="1:34" x14ac:dyDescent="0.25">
      <c r="A43" s="9" t="s">
        <v>314</v>
      </c>
      <c r="E43" t="s">
        <v>315</v>
      </c>
      <c r="F43" t="s">
        <v>240</v>
      </c>
      <c r="AH43" t="s">
        <v>308</v>
      </c>
    </row>
    <row r="44" spans="1:34" x14ac:dyDescent="0.25">
      <c r="A44" s="9" t="s">
        <v>316</v>
      </c>
      <c r="E44" t="s">
        <v>317</v>
      </c>
      <c r="F44" t="s">
        <v>318</v>
      </c>
      <c r="AH44" t="s">
        <v>310</v>
      </c>
    </row>
    <row r="45" spans="1:34" x14ac:dyDescent="0.25">
      <c r="A45" s="3" t="s">
        <v>319</v>
      </c>
      <c r="E45" t="s">
        <v>320</v>
      </c>
      <c r="F45" t="s">
        <v>154</v>
      </c>
      <c r="AH45" t="s">
        <v>312</v>
      </c>
    </row>
    <row r="46" spans="1:34" x14ac:dyDescent="0.25">
      <c r="A46" s="10" t="s">
        <v>321</v>
      </c>
      <c r="E46" t="s">
        <v>322</v>
      </c>
      <c r="F46" t="s">
        <v>259</v>
      </c>
      <c r="AH46" t="s">
        <v>314</v>
      </c>
    </row>
    <row r="47" spans="1:34" x14ac:dyDescent="0.25">
      <c r="A47" s="10" t="s">
        <v>323</v>
      </c>
      <c r="E47" t="s">
        <v>324</v>
      </c>
      <c r="F47" t="s">
        <v>248</v>
      </c>
      <c r="AH47" t="s">
        <v>316</v>
      </c>
    </row>
    <row r="48" spans="1:34" x14ac:dyDescent="0.25">
      <c r="A48" s="10" t="s">
        <v>325</v>
      </c>
      <c r="E48" t="s">
        <v>326</v>
      </c>
      <c r="F48" t="s">
        <v>311</v>
      </c>
      <c r="AH48" s="29" t="s">
        <v>327</v>
      </c>
    </row>
    <row r="49" spans="1:34" x14ac:dyDescent="0.25">
      <c r="A49" s="10" t="s">
        <v>328</v>
      </c>
      <c r="E49" t="s">
        <v>329</v>
      </c>
      <c r="F49" t="s">
        <v>313</v>
      </c>
      <c r="AH49" t="s">
        <v>321</v>
      </c>
    </row>
    <row r="50" spans="1:34" x14ac:dyDescent="0.25">
      <c r="A50" s="3" t="s">
        <v>330</v>
      </c>
      <c r="E50" t="s">
        <v>331</v>
      </c>
      <c r="F50" t="s">
        <v>315</v>
      </c>
      <c r="AH50" t="s">
        <v>323</v>
      </c>
    </row>
    <row r="51" spans="1:34" x14ac:dyDescent="0.25">
      <c r="A51" s="9" t="s">
        <v>332</v>
      </c>
      <c r="E51" t="s">
        <v>333</v>
      </c>
      <c r="F51" t="s">
        <v>317</v>
      </c>
      <c r="AH51" s="29" t="s">
        <v>334</v>
      </c>
    </row>
    <row r="52" spans="1:34" x14ac:dyDescent="0.25">
      <c r="A52" s="10" t="s">
        <v>335</v>
      </c>
      <c r="E52" t="s">
        <v>183</v>
      </c>
      <c r="F52" t="s">
        <v>320</v>
      </c>
      <c r="AH52" s="29" t="s">
        <v>336</v>
      </c>
    </row>
    <row r="53" spans="1:34" x14ac:dyDescent="0.25">
      <c r="A53" s="10" t="s">
        <v>337</v>
      </c>
      <c r="E53" t="s">
        <v>262</v>
      </c>
      <c r="F53" t="s">
        <v>322</v>
      </c>
      <c r="AH53" t="s">
        <v>325</v>
      </c>
    </row>
    <row r="54" spans="1:34" x14ac:dyDescent="0.25">
      <c r="A54" s="10" t="s">
        <v>338</v>
      </c>
      <c r="E54" t="s">
        <v>266</v>
      </c>
      <c r="F54" t="s">
        <v>324</v>
      </c>
      <c r="AH54" t="s">
        <v>328</v>
      </c>
    </row>
    <row r="55" spans="1:34" x14ac:dyDescent="0.25">
      <c r="A55" s="10" t="s">
        <v>339</v>
      </c>
      <c r="E55" t="s">
        <v>271</v>
      </c>
      <c r="F55" t="s">
        <v>326</v>
      </c>
      <c r="AH55" t="s">
        <v>330</v>
      </c>
    </row>
    <row r="56" spans="1:34" x14ac:dyDescent="0.25">
      <c r="A56" s="10" t="s">
        <v>340</v>
      </c>
      <c r="F56" t="s">
        <v>329</v>
      </c>
      <c r="AH56" t="s">
        <v>332</v>
      </c>
    </row>
    <row r="57" spans="1:34" x14ac:dyDescent="0.25">
      <c r="A57" s="10" t="s">
        <v>341</v>
      </c>
      <c r="F57" t="s">
        <v>331</v>
      </c>
      <c r="AH57" t="s">
        <v>335</v>
      </c>
    </row>
    <row r="58" spans="1:34" x14ac:dyDescent="0.25">
      <c r="A58" s="10" t="s">
        <v>342</v>
      </c>
      <c r="F58" t="s">
        <v>183</v>
      </c>
      <c r="AH58" s="29" t="s">
        <v>343</v>
      </c>
    </row>
    <row r="59" spans="1:34" x14ac:dyDescent="0.25">
      <c r="A59" s="10" t="s">
        <v>344</v>
      </c>
      <c r="F59" t="s">
        <v>183</v>
      </c>
      <c r="AH59" t="s">
        <v>337</v>
      </c>
    </row>
    <row r="60" spans="1:34" x14ac:dyDescent="0.25">
      <c r="A60" s="10" t="s">
        <v>183</v>
      </c>
      <c r="F60" t="s">
        <v>345</v>
      </c>
      <c r="AH60" t="s">
        <v>338</v>
      </c>
    </row>
    <row r="61" spans="1:34" x14ac:dyDescent="0.25">
      <c r="A61" s="32"/>
      <c r="F61" t="s">
        <v>262</v>
      </c>
      <c r="AH61" t="s">
        <v>339</v>
      </c>
    </row>
    <row r="62" spans="1:34" x14ac:dyDescent="0.25">
      <c r="F62" t="s">
        <v>262</v>
      </c>
      <c r="AH62" t="s">
        <v>340</v>
      </c>
    </row>
    <row r="63" spans="1:34" x14ac:dyDescent="0.25">
      <c r="F63" t="s">
        <v>266</v>
      </c>
      <c r="AH63" t="s">
        <v>341</v>
      </c>
    </row>
    <row r="64" spans="1:34" x14ac:dyDescent="0.25">
      <c r="F64" t="s">
        <v>266</v>
      </c>
      <c r="AH64" t="s">
        <v>342</v>
      </c>
    </row>
    <row r="65" spans="6:34" x14ac:dyDescent="0.25">
      <c r="F65" t="s">
        <v>271</v>
      </c>
      <c r="AH65" t="s">
        <v>344</v>
      </c>
    </row>
    <row r="66" spans="6:34" x14ac:dyDescent="0.25">
      <c r="F66" t="s">
        <v>271</v>
      </c>
      <c r="AH66" t="s">
        <v>183</v>
      </c>
    </row>
    <row r="67" spans="6:34" x14ac:dyDescent="0.25">
      <c r="F67" t="s">
        <v>275</v>
      </c>
      <c r="AH67" t="s">
        <v>346</v>
      </c>
    </row>
    <row r="68" spans="6:34" x14ac:dyDescent="0.25">
      <c r="F68" t="s">
        <v>277</v>
      </c>
    </row>
  </sheetData>
  <sortState xmlns:xlrd2="http://schemas.microsoft.com/office/spreadsheetml/2017/richdata2" ref="AO2:AO32">
    <sortCondition ref="AO2"/>
  </sortState>
  <mergeCells count="2">
    <mergeCell ref="P1:Q1"/>
    <mergeCell ref="I1:J1"/>
  </mergeCells>
  <pageMargins left="0.7" right="0.7" top="0.75" bottom="0.75" header="0.3" footer="0.3"/>
  <pageSetup orientation="portrait" r:id="rId1"/>
  <headerFooter>
    <oddHeader xml:space="preserve">&amp;L&amp;B&amp;14ENERGY STUDY FUNDING REQUEST FORM&amp;"Arial,Regular"&amp;10
&amp;9Page &amp;P of &amp;N&amp;C
FOR POWER SMART PARTNERS PROGRAM&amp;8
</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48937296-2813-415a-8e42-38d0c3f36fa7">
      <UserInfo>
        <DisplayName>Gudbjartsson, Loren</DisplayName>
        <AccountId>77</AccountId>
        <AccountType/>
      </UserInfo>
    </SharedWithUsers>
    <Confidentiality xmlns="47662842-baba-4fe5-b081-84f4febdf3c4">General Use</Confidentiality>
    <Criticality xmlns="47662842-baba-4fe5-b081-84f4febdf3c4">Not Critical</Criticality>
    <DocDescription xmlns="47662842-baba-4fe5-b081-84f4febdf3c4" xsi:nil="true"/>
    <Tags xmlns="47662842-baba-4fe5-b081-84f4febdf3c4" xsi:nil="true"/>
    <Sensitivity xmlns="47662842-baba-4fe5-b081-84f4febdf3c4">Not Sensitive</Sensitivity>
    <_dlc_DocId xmlns="e56b6a4a-7e1f-40d8-b761-1262afd056fe">MX4HM2KYMURQ-1039129228-185</_dlc_DocId>
    <_dlc_DocIdUrl xmlns="e56b6a4a-7e1f-40d8-b761-1262afd056fe">
      <Url>https://hydroshare.bchydro.bc.ca/Workgroup/PowerSmartEngineering/_layouts/15/DocIdRedir.aspx?ID=MX4HM2KYMURQ-1039129228-185</Url>
      <Description>MX4HM2KYMURQ-1039129228-185</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E5E4F133F4E92A43ADC2A07E0D0A2BB2" ma:contentTypeVersion="1" ma:contentTypeDescription="Create a new document." ma:contentTypeScope="" ma:versionID="4d720022b572aeaa5b4d5e9b39a079f0">
  <xsd:schema xmlns:xsd="http://www.w3.org/2001/XMLSchema" xmlns:xs="http://www.w3.org/2001/XMLSchema" xmlns:p="http://schemas.microsoft.com/office/2006/metadata/properties" xmlns:ns2="47662842-baba-4fe5-b081-84f4febdf3c4" xmlns:ns3="e56b6a4a-7e1f-40d8-b761-1262afd056fe" xmlns:ns4="48937296-2813-415a-8e42-38d0c3f36fa7" targetNamespace="http://schemas.microsoft.com/office/2006/metadata/properties" ma:root="true" ma:fieldsID="7eb9de5ce8d507694e4f04e4b7c35472" ns2:_="" ns3:_="" ns4:_="">
    <xsd:import namespace="47662842-baba-4fe5-b081-84f4febdf3c4"/>
    <xsd:import namespace="e56b6a4a-7e1f-40d8-b761-1262afd056fe"/>
    <xsd:import namespace="48937296-2813-415a-8e42-38d0c3f36fa7"/>
    <xsd:element name="properties">
      <xsd:complexType>
        <xsd:sequence>
          <xsd:element name="documentManagement">
            <xsd:complexType>
              <xsd:all>
                <xsd:element ref="ns2:DocDescription" minOccurs="0"/>
                <xsd:element ref="ns2:Sensitivity"/>
                <xsd:element ref="ns2:Confidentiality"/>
                <xsd:element ref="ns2:Criticality"/>
                <xsd:element ref="ns2:Tags" minOccurs="0"/>
                <xsd:element ref="ns3:_dlc_DocId" minOccurs="0"/>
                <xsd:element ref="ns3:_dlc_DocIdUrl" minOccurs="0"/>
                <xsd:element ref="ns3:_dlc_DocIdPersistId"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662842-baba-4fe5-b081-84f4febdf3c4" elementFormDefault="qualified">
    <xsd:import namespace="http://schemas.microsoft.com/office/2006/documentManagement/types"/>
    <xsd:import namespace="http://schemas.microsoft.com/office/infopath/2007/PartnerControls"/>
    <xsd:element name="DocDescription" ma:index="8" nillable="true" ma:displayName="Description" ma:internalName="DocDescription">
      <xsd:simpleType>
        <xsd:restriction base="dms:Note">
          <xsd:maxLength value="255"/>
        </xsd:restriction>
      </xsd:simpleType>
    </xsd:element>
    <xsd:element name="Sensitivity" ma:index="9" ma:displayName="Sensitivity" ma:default="Not Sensitive" ma:description="Select the most appropriate Sensitivity Classification.&#10;&#10;&#10;&#10;For 'Not Sensitive' information, use 'General Use' Confidentiality&#10;&#10;For 'BC Hydro Business Interests' or 'BC Hydro Third Party Business Interest', use 'BC Hydro Internal Use' Confidentiality&#10;&#10;For information protected by 'Standards of Conduct, Personal Information Legally Privileged, or Physical Security Documentation', use 'BC Hydro Confidential' Confidentiality&#10;&#10;Under direction of an executive team member, use 'BC Hydro Confidential and Very Sensitive' Confidentiality for BC Hydro Confidential information" ma:format="Dropdown" ma:internalName="Sensitivity">
      <xsd:simpleType>
        <xsd:restriction base="dms:Choice">
          <xsd:enumeration value="Not Sensitive"/>
          <xsd:enumeration value="BC Hydro Business Interests"/>
          <xsd:enumeration value="BC Hydro Third Party Business Interests"/>
          <xsd:enumeration value="Standards of Conduct"/>
          <xsd:enumeration value="Personal Information"/>
          <xsd:enumeration value="Legally Privileged"/>
        </xsd:restriction>
      </xsd:simpleType>
    </xsd:element>
    <xsd:element name="Confidentiality" ma:index="10" ma:displayName="Confidentiality" ma:default="General Use" ma:description="" ma:format="Dropdown" ma:internalName="Confidentiality">
      <xsd:simpleType>
        <xsd:restriction base="dms:Choice">
          <xsd:enumeration value="General Use"/>
          <xsd:enumeration value="BC Hydro Internal Use"/>
          <xsd:enumeration value="BC Hydro Confidential"/>
          <xsd:enumeration value="BC Hydro Confidential and Very Sensitive"/>
        </xsd:restriction>
      </xsd:simpleType>
    </xsd:element>
    <xsd:element name="Criticality" ma:index="11" ma:displayName="Criticality" ma:default="Not Critical" ma:description="Is this information critical to the operations of BC Hydro.  This decision should be based on a risk assessment." ma:format="Dropdown" ma:internalName="Criticality">
      <xsd:simpleType>
        <xsd:restriction base="dms:Choice">
          <xsd:enumeration value="Not Critical"/>
          <xsd:enumeration value="Critical"/>
        </xsd:restriction>
      </xsd:simpleType>
    </xsd:element>
    <xsd:element name="Tags" ma:index="12" nillable="true" ma:displayName="Tags" ma:description="Enter key word(s)" ma:internalName="Tag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56b6a4a-7e1f-40d8-b761-1262afd056fe" elementFormDefault="qualified">
    <xsd:import namespace="http://schemas.microsoft.com/office/2006/documentManagement/types"/>
    <xsd:import namespace="http://schemas.microsoft.com/office/infopath/2007/PartnerControls"/>
    <xsd:element name="_dlc_DocId" ma:index="13" nillable="true" ma:displayName="Document ID Value" ma:description="The value of the document ID assigned to this item." ma:internalName="_dlc_DocId" ma:readOnly="true">
      <xsd:simpleType>
        <xsd:restriction base="dms:Text"/>
      </xsd:simpleType>
    </xsd:element>
    <xsd:element name="_dlc_DocIdUrl" ma:index="1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5"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8937296-2813-415a-8e42-38d0c3f36fa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6F74AB-5439-48C6-AFF9-C1FE4CB32D47}">
  <ds:schemaRefs>
    <ds:schemaRef ds:uri="http://schemas.microsoft.com/sharepoint/events"/>
  </ds:schemaRefs>
</ds:datastoreItem>
</file>

<file path=customXml/itemProps2.xml><?xml version="1.0" encoding="utf-8"?>
<ds:datastoreItem xmlns:ds="http://schemas.openxmlformats.org/officeDocument/2006/customXml" ds:itemID="{A759076B-E74A-45A4-9023-AACBD786C681}">
  <ds:schemaRefs>
    <ds:schemaRef ds:uri="http://schemas.microsoft.com/sharepoint/v3/contenttype/forms"/>
  </ds:schemaRefs>
</ds:datastoreItem>
</file>

<file path=customXml/itemProps3.xml><?xml version="1.0" encoding="utf-8"?>
<ds:datastoreItem xmlns:ds="http://schemas.openxmlformats.org/officeDocument/2006/customXml" ds:itemID="{4C5B189A-5863-4EC0-AEC2-C3F42A723269}">
  <ds:schemaRefs>
    <ds:schemaRef ds:uri="http://purl.org/dc/elements/1.1/"/>
    <ds:schemaRef ds:uri="http://schemas.microsoft.com/office/2006/metadata/properties"/>
    <ds:schemaRef ds:uri="47662842-baba-4fe5-b081-84f4febdf3c4"/>
    <ds:schemaRef ds:uri="http://purl.org/dc/terms/"/>
    <ds:schemaRef ds:uri="http://schemas.openxmlformats.org/package/2006/metadata/core-properties"/>
    <ds:schemaRef ds:uri="e56b6a4a-7e1f-40d8-b761-1262afd056fe"/>
    <ds:schemaRef ds:uri="http://schemas.microsoft.com/office/2006/documentManagement/types"/>
    <ds:schemaRef ds:uri="http://schemas.microsoft.com/office/infopath/2007/PartnerControls"/>
    <ds:schemaRef ds:uri="48937296-2813-415a-8e42-38d0c3f36fa7"/>
    <ds:schemaRef ds:uri="http://www.w3.org/XML/1998/namespace"/>
    <ds:schemaRef ds:uri="http://purl.org/dc/dcmitype/"/>
  </ds:schemaRefs>
</ds:datastoreItem>
</file>

<file path=customXml/itemProps4.xml><?xml version="1.0" encoding="utf-8"?>
<ds:datastoreItem xmlns:ds="http://schemas.openxmlformats.org/officeDocument/2006/customXml" ds:itemID="{436B9EB7-3F81-4529-A363-33941EED12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662842-baba-4fe5-b081-84f4febdf3c4"/>
    <ds:schemaRef ds:uri="e56b6a4a-7e1f-40d8-b761-1262afd056fe"/>
    <ds:schemaRef ds:uri="48937296-2813-415a-8e42-38d0c3f36f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Customer Info - Step 1</vt:lpstr>
      <vt:lpstr>Site 1</vt:lpstr>
      <vt:lpstr>Site 2</vt:lpstr>
      <vt:lpstr>Deliverables</vt:lpstr>
      <vt:lpstr>VariableData</vt:lpstr>
      <vt:lpstr>'Customer Info - Step 1'!Print_Area</vt:lpstr>
      <vt:lpstr>Deliverables!Print_Area</vt:lpstr>
      <vt:lpstr>Deliverables!Proposal_date</vt:lpstr>
      <vt:lpstr>'Site 2'!Proposal_date</vt:lpstr>
      <vt:lpstr>Proposal_date</vt:lpstr>
      <vt:lpstr>'Site 2'!SectionN</vt:lpstr>
      <vt:lpstr>SectionN</vt:lpstr>
      <vt:lpstr>Deliverables!SectionO</vt:lpstr>
      <vt:lpstr>'Site 2'!SectionO</vt:lpstr>
      <vt:lpstr>SectionO</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MURBRP Feasibility Study Proposal Template</dc:title>
  <dc:subject>Power Smart</dc:subject>
  <dc:creator>Broers, Niels</dc:creator>
  <cp:keywords>Power Smart</cp:keywords>
  <dc:description>BCH-QMS-9462-D-020
PS Study Proposal Template
Revision 9 - 2011-12-05 Tom Burger, Metrafore</dc:description>
  <cp:lastModifiedBy>Shen, Johnson</cp:lastModifiedBy>
  <cp:revision/>
  <cp:lastPrinted>2024-11-06T03:16:17Z</cp:lastPrinted>
  <dcterms:created xsi:type="dcterms:W3CDTF">2011-02-03T21:25:50Z</dcterms:created>
  <dcterms:modified xsi:type="dcterms:W3CDTF">2025-06-13T20:00:05Z</dcterms:modified>
  <cp:category>Form</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0x010100E5E4F133F4E92A43ADC2A07E0D0A2BB2</vt:lpwstr>
  </property>
  <property fmtid="{D5CDD505-2E9C-101B-9397-08002B2CF9AE}" pid="3" name="WorkflowChangePath">
    <vt:lpwstr>d8fe83fc-4883-4a89-9054-83295c885927,4;d8fe83fc-4883-4a89-9054-83295c885927,6;d8fe83fc-4883-4a89-9054-83295c885927,8;d8fe83fc-4883-4a89-9054-83295c885927,10;d8fe83fc-4883-4a89-9054-83295c885927,12;d8fe83fc-4883-4a89-9054-83295c885927,15;d8fe83fc-4883-4a89d8fe83fc-4883-4a89-9054-83295c885927,31;d8fe83fc-4883-4a89-9054-83295c885927,33;d8fe83fc-4883-4a89-9054-83295c885927,35;d8fe83fc-4883-4a89-9054-83295c885927,38;d8fe83fc-4883-4a89-9054-83295c885927,42;d8fe83fc-4883-4a89-9054-83295c885927,44;d8fe83fc-4883-4a89-9054-83295c885927,50;d8fe83fc-4883-4a89-9054-83295c885927,52;d8fe83fc-4883-4a89-9054-83295c885927,54;</vt:lpwstr>
  </property>
  <property fmtid="{D5CDD505-2E9C-101B-9397-08002B2CF9AE}" pid="4" name="_dlc_DocIdItemGuid">
    <vt:lpwstr>4dfaf0ed-823b-4659-857c-2dc31c66b874</vt:lpwstr>
  </property>
  <property fmtid="{D5CDD505-2E9C-101B-9397-08002B2CF9AE}" pid="5" name="TaxKeywordTaxHTField">
    <vt:lpwstr>power smart|58aca0df-f06b-4da7-9dd3-80d718743ed4</vt:lpwstr>
  </property>
  <property fmtid="{D5CDD505-2E9C-101B-9397-08002B2CF9AE}" pid="6" name="TaxKeyword">
    <vt:lpwstr>118;#power smart|58aca0df-f06b-4da7-9dd3-80d718743ed4</vt:lpwstr>
  </property>
  <property fmtid="{D5CDD505-2E9C-101B-9397-08002B2CF9AE}" pid="7" name="TaxCatchAll">
    <vt:lpwstr>118;#power smart</vt:lpwstr>
  </property>
</Properties>
</file>