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drawings/drawing6.xml" ContentType="application/vnd.openxmlformats-officedocument.drawing+xml"/>
  <Override PartName="/xl/comments2.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jaszhang\Documents\Program Offers\ESS\"/>
    </mc:Choice>
  </mc:AlternateContent>
  <xr:revisionPtr revIDLastSave="0" documentId="13_ncr:1_{7EA4DD17-378D-4A82-90B8-E6CF5ECD3452}" xr6:coauthVersionLast="47" xr6:coauthVersionMax="47" xr10:uidLastSave="{00000000-0000-0000-0000-000000000000}"/>
  <workbookProtection workbookAlgorithmName="SHA-512" workbookHashValue="HVtTe9vfd03OAm5aCzsO8UuW+zHQrQfoYNtOAYGY55jrgubIwx94BafEN+eHWGMS4jVjhTDYeQwRHkRTw3+yWg==" workbookSaltValue="bPfwod/Rx7ObZnAJSonQeA==" workbookSpinCount="100000" lockStructure="1"/>
  <bookViews>
    <workbookView xWindow="-28920" yWindow="-870" windowWidth="29040" windowHeight="15840" firstSheet="1" activeTab="2" xr2:uid="{00000000-000D-0000-FFFF-FFFF00000000}"/>
  </bookViews>
  <sheets>
    <sheet name="Revision Log" sheetId="40" state="hidden" r:id="rId1"/>
    <sheet name="Instructions" sheetId="49" r:id="rId2"/>
    <sheet name="Proposed ESS Projects" sheetId="30" r:id="rId3"/>
    <sheet name="Hourly Load Data" sheetId="57" r:id="rId4"/>
    <sheet name="Data Dictionary" sheetId="61" r:id="rId5"/>
    <sheet name="Schedule B - update" sheetId="59" state="hidden" r:id="rId6"/>
    <sheet name="Schedule B" sheetId="53" state="hidden" r:id="rId7"/>
    <sheet name="Schedule C" sheetId="54" state="hidden" r:id="rId8"/>
    <sheet name="Support Documents Check-lis (2)" sheetId="60" state="hidden" r:id="rId9"/>
    <sheet name="Requirements" sheetId="56" state="hidden" r:id="rId10"/>
    <sheet name="Requirements1" sheetId="55" state="hidden" r:id="rId11"/>
    <sheet name="Variables" sheetId="52" state="hidden" r:id="rId12"/>
  </sheets>
  <definedNames>
    <definedName name="_Hlk93656363" localSheetId="1">Instructions!$B$109</definedName>
    <definedName name="_Toc100735792" localSheetId="1">Instructions!$A$10</definedName>
    <definedName name="_Toc100735793" localSheetId="1">Instructions!$A$12</definedName>
    <definedName name="_Toc100735794" localSheetId="1">Instructions!$A$47</definedName>
    <definedName name="_Toc100735795" localSheetId="1">Instructions!$A$57</definedName>
    <definedName name="_Toc100735796" localSheetId="1">Instructions!$A$104</definedName>
    <definedName name="_Toc93656121" localSheetId="1">Instructions!$B$4</definedName>
    <definedName name="_Toc93656122" localSheetId="1">Instructions!$B$6</definedName>
    <definedName name="_Toc93656123" localSheetId="1">Instructions!$B$41</definedName>
    <definedName name="_Toc93656124" localSheetId="1">Instructions!$B$57</definedName>
    <definedName name="_Toc93656125" localSheetId="1">Instructions!$B$103</definedName>
    <definedName name="_Toc98422210" localSheetId="1">Instructions!$B$114</definedName>
    <definedName name="_Toc98422211" localSheetId="1">Instructions!$B$117</definedName>
    <definedName name="_Toc98422212" localSheetId="1">Instructions!$B$119</definedName>
    <definedName name="_Toc98422213" localSheetId="1">Instructions!$B$121</definedName>
    <definedName name="_Toc98422214" localSheetId="1">Instructions!$B$126</definedName>
    <definedName name="ApplSector">#REF!</definedName>
    <definedName name="APS">INDEX(#REF!,1,1):INDEX(#REF!,COUNTA(#REF!),1)</definedName>
    <definedName name="ARate">#REF!</definedName>
    <definedName name="BallastFactorRef">#REF!</definedName>
    <definedName name="Ballastref">#REF!</definedName>
    <definedName name="BallastrefNew">#REF!</definedName>
    <definedName name="BiLevelECMs">#REF!</definedName>
    <definedName name="BuildingTable">#REF!</definedName>
    <definedName name="BuildingType">INDEX(#REF!,1,1):INDEX(#REF!,COUNTA(#REF!),1)</definedName>
    <definedName name="BuildingTypes" localSheetId="1">INDEX(#REF!,1,1):INDEX(#REF!,COUNTA(#REF!),1)</definedName>
    <definedName name="BuildingTypes" localSheetId="2">INDEX(#REF!,1,1):INDEX(#REF!,COUNTA(#REF!),1)</definedName>
    <definedName name="BuildingTypes">INDEX(#REF!,1,1):INDEX(#REF!,COUNTA(#REF!),1)</definedName>
    <definedName name="CandS">#REF!</definedName>
    <definedName name="CandSnewbase">#REF!</definedName>
    <definedName name="ComEndUse">INDEX(#REF!,1,1):INDEX(#REF!,COUNTA(#REF!),1)</definedName>
    <definedName name="Commercial">Variables!$A$3:$A$11</definedName>
    <definedName name="ControlEMLs">#REF!</definedName>
    <definedName name="DaylightHarvesting">#REF!</definedName>
    <definedName name="DelayOFF">#REF!</definedName>
    <definedName name="DemandFactor">#REF!</definedName>
    <definedName name="DemandResponse">#REF!</definedName>
    <definedName name="DemandResponsePercentageList">#REF!</definedName>
    <definedName name="DHW" localSheetId="1">INDEX(#REF!,1,1):INDEX(#REF!,COUNTA(#REF!),1)</definedName>
    <definedName name="DHW" localSheetId="2">INDEX(#REF!,1,1):INDEX(#REF!,COUNTA(#REF!),1)</definedName>
    <definedName name="DHW">INDEX(#REF!,1,1):INDEX(#REF!,COUNTA(#REF!),1)</definedName>
    <definedName name="ECMs">#REF!</definedName>
    <definedName name="ENDUSE_DG">#REF!</definedName>
    <definedName name="ENDUSE_EE">#REF!</definedName>
    <definedName name="ENDUSE_LCE">#REF!</definedName>
    <definedName name="EndUses" localSheetId="1">INDEX(#REF!,1,1):INDEX(#REF!,COUNTA(#REF!),1)</definedName>
    <definedName name="EndUses">INDEX(#REF!,1,1):INDEX(#REF!,COUNTA(#REF!),1)</definedName>
    <definedName name="ExistControlTypes">#REF!</definedName>
    <definedName name="ExistingLuminaires">#REF!</definedName>
    <definedName name="ExistingMaint">#REF!</definedName>
    <definedName name="ExistWatts">#REF!</definedName>
    <definedName name="expD" localSheetId="1">INDEX(#REF!,1,1):INDEX(#REF!,COUNTA(#REF!),1)</definedName>
    <definedName name="expD" localSheetId="2">INDEX(#REF!,1,1):INDEX(#REF!,COUNTA(#REF!),1)</definedName>
    <definedName name="expD">INDEX(#REF!,1,1):INDEX(#REF!,COUNTA(#REF!),1)</definedName>
    <definedName name="Expense1" localSheetId="1">INDEX(#REF!,1,1):INDEX(#REF!,COUNTA(#REF!),1)</definedName>
    <definedName name="Expense1" localSheetId="2">INDEX(#REF!,1,1):INDEX(#REF!,COUNTA(#REF!),1)</definedName>
    <definedName name="Expense1">INDEX(#REF!,1,1):INDEX(#REF!,COUNTA(#REF!),1)</definedName>
    <definedName name="Expense2" localSheetId="1">INDEX(#REF!,1,1):INDEX(#REF!,COUNTA(#REF!),1)</definedName>
    <definedName name="Expense2" localSheetId="2">INDEX(#REF!,1,1):INDEX(#REF!,COUNTA(#REF!),1)</definedName>
    <definedName name="Expense2">INDEX(#REF!,1,1):INDEX(#REF!,COUNTA(#REF!),1)</definedName>
    <definedName name="Expense3" localSheetId="1">INDEX(#REF!,1,1):INDEX(#REF!,COUNTA(#REF!),1)</definedName>
    <definedName name="Expense3" localSheetId="2">INDEX(#REF!,1,1):INDEX(#REF!,COUNTA(#REF!),1)</definedName>
    <definedName name="Expense3">INDEX(#REF!,1,1):INDEX(#REF!,COUNTA(#REF!),1)</definedName>
    <definedName name="Expense4" localSheetId="1">INDEX(#REF!,1,1):INDEX(#REF!,COUNTA(#REF!),1)</definedName>
    <definedName name="Expense4" localSheetId="2">INDEX(#REF!,1,1):INDEX(#REF!,COUNTA(#REF!),1)</definedName>
    <definedName name="Expense4">INDEX(#REF!,1,1):INDEX(#REF!,COUNTA(#REF!),1)</definedName>
    <definedName name="Expenses" localSheetId="1">INDEX(#REF!,1,1):INDEX(#REF!,COUNTA(#REF!),1)</definedName>
    <definedName name="Expenses" localSheetId="2">INDEX(#REF!,1,1):INDEX(#REF!,COUNTA(#REF!),1)</definedName>
    <definedName name="Expenses">INDEX(#REF!,1,1):INDEX(#REF!,COUNTA(#REF!),1)</definedName>
    <definedName name="Expertise" localSheetId="1">INDEX(#REF!,1,1):INDEX(#REF!,COUNTA(#REF!),1)</definedName>
    <definedName name="Expertise" localSheetId="2">INDEX(#REF!,1,1):INDEX(#REF!,COUNTA(#REF!),1)</definedName>
    <definedName name="Expertise">INDEX(#REF!,1,1):INDEX(#REF!,COUNTA(#REF!),1)</definedName>
    <definedName name="ExpProjCost">#REF!</definedName>
    <definedName name="FuelTypes" localSheetId="1">#REF!</definedName>
    <definedName name="FuelTypes" localSheetId="2">#REF!</definedName>
    <definedName name="FuelTypes">#REF!</definedName>
    <definedName name="Generation" localSheetId="1">INDEX(#REF!,1,1):INDEX(#REF!,COUNTA(#REF!),1)</definedName>
    <definedName name="Generation" localSheetId="2">INDEX(#REF!,1,1):INDEX(#REF!,COUNTA(#REF!),1)</definedName>
    <definedName name="Generation">INDEX(#REF!,1,1):INDEX(#REF!,COUNTA(#REF!),1)</definedName>
    <definedName name="HighEndTrim">#REF!</definedName>
    <definedName name="HVAC" localSheetId="1">INDEX(#REF!,1,1):INDEX(#REF!,COUNTA(#REF!),1)</definedName>
    <definedName name="HVAC" localSheetId="2">INDEX(#REF!,1,1):INDEX(#REF!,COUNTA(#REF!),1)</definedName>
    <definedName name="HVAC">INDEX(#REF!,1,1):INDEX(#REF!,COUNTA(#REF!),1)</definedName>
    <definedName name="HVACandDHW">#REF!</definedName>
    <definedName name="IndEndUses">INDEX(#REF!,1,1):INDEX(#REF!,COUNTA(#REF!),1)</definedName>
    <definedName name="IndEUs" localSheetId="1">INDEX(#REF!,1,1):INDEX(#REF!,COUNTA(#REF!),1)</definedName>
    <definedName name="IndEUs" localSheetId="2">INDEX(#REF!,1,1):INDEX(#REF!,COUNTA(#REF!),1)</definedName>
    <definedName name="IndEUs">INDEX(#REF!,1,1):INDEX(#REF!,COUNTA(#REF!),1)</definedName>
    <definedName name="IndirectLength">#REF!</definedName>
    <definedName name="IndirectLengthNew">#REF!</definedName>
    <definedName name="Industrial">Variables!$B$3:$B$15</definedName>
    <definedName name="IndustrialIncentive">#REF!</definedName>
    <definedName name="IndustryType">INDEX(#REF!,1,1):INDEX(#REF!,COUNTA(#REF!),1)</definedName>
    <definedName name="IntegDaylight">#REF!</definedName>
    <definedName name="IntegOcc">#REF!</definedName>
    <definedName name="InterWatts">#REF!</definedName>
    <definedName name="IsCFL">#REF!</definedName>
    <definedName name="IsIncandMR16">#REF!</definedName>
    <definedName name="LampsperLuminaire">#REF!</definedName>
    <definedName name="Lamptypes">#REF!</definedName>
    <definedName name="LamptypesNew">#REF!</definedName>
    <definedName name="LCEm" localSheetId="1">INDEX(#REF!,1,1):INDEX(#REF!,COUNTA(#REF!),1)</definedName>
    <definedName name="LCEm">INDEX(#REF!,1,1):INDEX(#REF!,COUNTA(#REF!),1)</definedName>
    <definedName name="Legislation">#REF!</definedName>
    <definedName name="ListTeamName" localSheetId="1">INDEX(TeamNames,1,1):INDEX(TeamNames,COUNTA(TeamNames),1)</definedName>
    <definedName name="ListTeamName" localSheetId="2">INDEX(TeamNames,1,1):INDEX(TeamNames,COUNTA(TeamNames),1)</definedName>
    <definedName name="ListTeamName" localSheetId="5">INDEX(TeamNames,1,1):INDEX(TeamNames,COUNTA(TeamNames),1)</definedName>
    <definedName name="ListTeamName" localSheetId="8">INDEX(TeamNames,1,1):INDEX(TeamNames,COUNTA(TeamNames),1)</definedName>
    <definedName name="ListTeamName">INDEX(TeamNames,1,1):INDEX(TeamNames,COUNTA(TeamNames),1)</definedName>
    <definedName name="listYN">#REF!</definedName>
    <definedName name="LuminaireTypesExist">#REF!</definedName>
    <definedName name="LuminaireTypesNew">#REF!</definedName>
    <definedName name="ManSceneDimming">#REF!</definedName>
    <definedName name="NewControlTypes">#REF!</definedName>
    <definedName name="NewLampTech">#REF!</definedName>
    <definedName name="NewLuminaires">#REF!</definedName>
    <definedName name="NewMaint">#REF!</definedName>
    <definedName name="NewWatts">#REF!</definedName>
    <definedName name="OccSensor">#REF!</definedName>
    <definedName name="OCCSensorMode">#REF!</definedName>
    <definedName name="OverrideDelay">#REF!</definedName>
    <definedName name="PaperEndUses">INDEX(#REF!,1,1):INDEX(#REF!,COUNTA(#REF!),1)</definedName>
    <definedName name="PercentageList">#REF!</definedName>
    <definedName name="PrimaryBuildingType">#REF!</definedName>
    <definedName name="Process" localSheetId="1">INDEX(#REF!,1,1):INDEX(#REF!,COUNTA(#REF!),1)</definedName>
    <definedName name="Process" localSheetId="2">INDEX(#REF!,1,1):INDEX(#REF!,COUNTA(#REF!),1)</definedName>
    <definedName name="Process">INDEX(#REF!,1,1):INDEX(#REF!,COUNTA(#REF!),1)</definedName>
    <definedName name="ProjectTypes">#REF!</definedName>
    <definedName name="PSEndUses" localSheetId="1">INDEX(#REF!,1,1):INDEX(#REF!,COUNTA(#REF!),1)</definedName>
    <definedName name="PSEndUses">INDEX(#REF!,1,1):INDEX(#REF!,COUNTA(#REF!),1)</definedName>
    <definedName name="PSLCEMs" localSheetId="1">INDEX(#REF!,1,1):INDEX(#REF!,COUNTA(#REF!),1)</definedName>
    <definedName name="PSLCEMs">INDEX(#REF!,1,1):INDEX(#REF!,COUNTA(#REF!),1)</definedName>
    <definedName name="PSSites" localSheetId="1">INDEX(#REF!,1,1):INDEX(#REF!,COUNTA(#REF!),1)</definedName>
    <definedName name="PSSites">INDEX(#REF!,1,1):INDEX(#REF!,COUNTA(#REF!),1)</definedName>
    <definedName name="Rate" localSheetId="1">INDEX(#REF!,1,1):INDEX(#REF!,COUNTA(#REF!),1)</definedName>
    <definedName name="Rate" localSheetId="2">INDEX(#REF!,1,1):INDEX(#REF!,COUNTA(#REF!),1)</definedName>
    <definedName name="Rate">INDEX(#REF!,1,1):INDEX(#REF!,COUNTA(#REF!),1)</definedName>
    <definedName name="Roles" localSheetId="1">INDEX(#REF!,1,1):INDEX(#REF!,COUNTA(#REF!),1)</definedName>
    <definedName name="Roles" localSheetId="2">INDEX(#REF!,1,1):INDEX(#REF!,COUNTA(#REF!),1)</definedName>
    <definedName name="Roles">INDEX(#REF!,1,1):INDEX(#REF!,COUNTA(#REF!),1)</definedName>
    <definedName name="Sector">#REF!</definedName>
    <definedName name="Sites" localSheetId="1">INDEX(#REF!,1,1):INDEX(#REF!,COUNTA(#REF!),1)</definedName>
    <definedName name="Sites">INDEX(#REF!,1,1):INDEX(#REF!,COUNTA(#REF!),1)</definedName>
    <definedName name="SiteType" localSheetId="1">INDEX(#REF!,1,1):INDEX(#REF!,COUNTA(#REF!),1)</definedName>
    <definedName name="SiteType">INDEX(#REF!,1,1):INDEX(#REF!,COUNTA(#REF!),1)</definedName>
    <definedName name="SpaceNames">#REF!</definedName>
    <definedName name="SpaceTable">#REF!</definedName>
    <definedName name="SpaceTypes">#REF!</definedName>
    <definedName name="StudyType" localSheetId="1">INDEX(#REF!,1,1):INDEX(#REF!,COUNTA(#REF!),1)</definedName>
    <definedName name="StudyType">INDEX(#REF!,1,1):INDEX(#REF!,COUNTA(#REF!),1)</definedName>
    <definedName name="T8Ref">#REF!</definedName>
    <definedName name="T8Search">#REF!</definedName>
    <definedName name="TimeFactor">#REF!</definedName>
    <definedName name="TimeList">#REF!</definedName>
    <definedName name="TimeSwitchSchedule">#REF!</definedName>
    <definedName name="Transport" localSheetId="1">INDEX(#REF!,1,1):INDEX(#REF!,COUNTA(#REF!),1)</definedName>
    <definedName name="Transport" localSheetId="2">INDEX(#REF!,1,1):INDEX(#REF!,COUNTA(#REF!),1)</definedName>
    <definedName name="Transport">INDEX(#REF!,1,1):INDEX(#REF!,COUNTA(#REF!),1)</definedName>
    <definedName name="TransportFuelTypes" localSheetId="1">INDEX(#REF!,1,1):INDEX(#REF!,COUNTA(#REF!),1)</definedName>
    <definedName name="TransportFuelTypes" localSheetId="2">INDEX(#REF!,1,1):INDEX(#REF!,COUNTA(#REF!),1)</definedName>
    <definedName name="TransportFuelTypes">INDEX(#REF!,1,1):INDEX(#REF!,COUNTA(#REF!),1)</definedName>
    <definedName name="TransportMeasures" localSheetId="1">INDEX(#REF!,1,1):INDEX(#REF!,COUNTA(#REF!),1)</definedName>
    <definedName name="TransportMeasures" localSheetId="2">INDEX(#REF!,1,1):INDEX(#REF!,COUNTA(#REF!),1)</definedName>
    <definedName name="TransportMeasures">INDEX(#REF!,1,1):INDEX(#REF!,COUNTA(#REF!),1)</definedName>
    <definedName name="Type_of_study">#REF!</definedName>
    <definedName name="WorkbookSections" localSheetId="1">INDEX(#REF!,1,1):INDEX(#REF!,COUNTA(#REF!),1)</definedName>
    <definedName name="WorkbookSections" localSheetId="2">INDEX(#REF!,1,1):INDEX(#REF!,COUNTA(#REF!),1)</definedName>
    <definedName name="WorkbookSections">INDEX(#REF!,1,1):INDEX(#REF!,COUNTA(#REF!),1)</definedName>
    <definedName name="Y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4" i="30" l="1"/>
  <c r="AH25" i="30"/>
  <c r="AH26" i="30"/>
  <c r="AH27" i="30"/>
  <c r="AH28" i="30"/>
  <c r="AH29" i="30"/>
  <c r="AH30" i="30"/>
  <c r="AH31" i="30"/>
  <c r="AH32" i="30"/>
  <c r="AH33" i="30"/>
  <c r="AH34" i="30"/>
  <c r="AH35" i="30"/>
  <c r="AH36" i="30"/>
  <c r="AH37" i="30"/>
  <c r="AH38" i="30"/>
  <c r="AH39" i="30"/>
  <c r="AH40" i="30"/>
  <c r="AH41" i="30"/>
  <c r="AH42" i="30"/>
  <c r="AH23" i="30"/>
  <c r="M23" i="30"/>
  <c r="F6" i="30"/>
  <c r="K16" i="59"/>
  <c r="I9" i="59" s="1"/>
  <c r="C16" i="59"/>
  <c r="T16" i="59" s="1"/>
  <c r="U49" i="59"/>
  <c r="T49" i="59"/>
  <c r="U48" i="59"/>
  <c r="T48" i="59"/>
  <c r="U47" i="59"/>
  <c r="T47" i="59"/>
  <c r="U46" i="59"/>
  <c r="T46" i="59"/>
  <c r="U45" i="59"/>
  <c r="T45" i="59"/>
  <c r="U44" i="59"/>
  <c r="T44" i="59"/>
  <c r="U43" i="59"/>
  <c r="T43" i="59"/>
  <c r="U42" i="59"/>
  <c r="T42" i="59"/>
  <c r="U41" i="59"/>
  <c r="T41" i="59"/>
  <c r="U40" i="59"/>
  <c r="T40" i="59"/>
  <c r="U39" i="59"/>
  <c r="T39" i="59"/>
  <c r="U38" i="59"/>
  <c r="T38" i="59"/>
  <c r="U37" i="59"/>
  <c r="T37" i="59"/>
  <c r="U36" i="59"/>
  <c r="T36" i="59"/>
  <c r="U35" i="59"/>
  <c r="T35" i="59"/>
  <c r="U34" i="59"/>
  <c r="T34" i="59"/>
  <c r="U33" i="59"/>
  <c r="T33" i="59"/>
  <c r="U32" i="59"/>
  <c r="T32" i="59"/>
  <c r="U31" i="59"/>
  <c r="T31" i="59"/>
  <c r="U30" i="59"/>
  <c r="T30" i="59"/>
  <c r="U29" i="59"/>
  <c r="T29" i="59"/>
  <c r="U28" i="59"/>
  <c r="T28" i="59"/>
  <c r="U27" i="59"/>
  <c r="T27" i="59"/>
  <c r="U26" i="59"/>
  <c r="T26" i="59"/>
  <c r="U25" i="59"/>
  <c r="T25" i="59"/>
  <c r="U24" i="59"/>
  <c r="T24" i="59"/>
  <c r="U23" i="59"/>
  <c r="T23" i="59"/>
  <c r="U22" i="59"/>
  <c r="T22" i="59"/>
  <c r="U21" i="59"/>
  <c r="T21" i="59"/>
  <c r="U20" i="59"/>
  <c r="T20" i="59"/>
  <c r="U19" i="59"/>
  <c r="T19" i="59"/>
  <c r="U18" i="59"/>
  <c r="T18" i="59"/>
  <c r="U17" i="59"/>
  <c r="T17" i="59"/>
  <c r="U16" i="59"/>
  <c r="H5" i="59"/>
  <c r="I16" i="59" l="1"/>
  <c r="I10" i="59" s="1"/>
  <c r="J10" i="59" s="1"/>
  <c r="J9" i="59"/>
  <c r="L9" i="53"/>
  <c r="L10" i="53"/>
  <c r="L11" i="53"/>
  <c r="L14" i="53"/>
  <c r="L15" i="53"/>
  <c r="L13" i="53"/>
  <c r="A48" i="55" l="1"/>
  <c r="A47" i="55"/>
  <c r="A46" i="55"/>
  <c r="A45" i="55"/>
  <c r="A44" i="55"/>
  <c r="A43" i="55"/>
  <c r="A42" i="55"/>
  <c r="A41" i="55"/>
  <c r="A28" i="55"/>
  <c r="A9" i="55"/>
  <c r="A8" i="55"/>
  <c r="A7" i="55"/>
  <c r="A6" i="55"/>
  <c r="A5" i="55"/>
  <c r="A4" i="55"/>
  <c r="A3" i="55"/>
  <c r="A2" i="55"/>
  <c r="M1" i="54"/>
  <c r="T25" i="54"/>
  <c r="P22" i="53"/>
  <c r="K12" i="53" s="1"/>
  <c r="N22" i="53"/>
  <c r="K16" i="53"/>
  <c r="L16" i="53" s="1"/>
  <c r="K13" i="53"/>
  <c r="K14" i="53"/>
  <c r="K15" i="53"/>
  <c r="C22" i="53"/>
  <c r="X22" i="53" s="1"/>
  <c r="H5" i="53"/>
  <c r="J70" i="53"/>
  <c r="Y55" i="53"/>
  <c r="X55" i="53"/>
  <c r="Y54" i="53"/>
  <c r="X54" i="53"/>
  <c r="Y53" i="53"/>
  <c r="X53" i="53"/>
  <c r="Y52" i="53"/>
  <c r="X52" i="53"/>
  <c r="Y51" i="53"/>
  <c r="X51" i="53"/>
  <c r="Y50" i="53"/>
  <c r="X50" i="53"/>
  <c r="Y49" i="53"/>
  <c r="X49" i="53"/>
  <c r="Y48" i="53"/>
  <c r="X48" i="53"/>
  <c r="Y47" i="53"/>
  <c r="X47" i="53"/>
  <c r="Y46" i="53"/>
  <c r="X46" i="53"/>
  <c r="Y45" i="53"/>
  <c r="X45" i="53"/>
  <c r="Y44" i="53"/>
  <c r="X44" i="53"/>
  <c r="Y43" i="53"/>
  <c r="X43" i="53"/>
  <c r="Y42" i="53"/>
  <c r="X42" i="53"/>
  <c r="Y41" i="53"/>
  <c r="X41" i="53"/>
  <c r="Y40" i="53"/>
  <c r="X40" i="53"/>
  <c r="Y39" i="53"/>
  <c r="X39" i="53"/>
  <c r="Y38" i="53"/>
  <c r="X38" i="53"/>
  <c r="Y37" i="53"/>
  <c r="X37" i="53"/>
  <c r="Y36" i="53"/>
  <c r="X36" i="53"/>
  <c r="Y35" i="53"/>
  <c r="X35" i="53"/>
  <c r="Y34" i="53"/>
  <c r="X34" i="53"/>
  <c r="Y33" i="53"/>
  <c r="X33" i="53"/>
  <c r="Y32" i="53"/>
  <c r="X32" i="53"/>
  <c r="Y31" i="53"/>
  <c r="X31" i="53"/>
  <c r="Y30" i="53"/>
  <c r="X30" i="53"/>
  <c r="Y29" i="53"/>
  <c r="X29" i="53"/>
  <c r="Y28" i="53"/>
  <c r="X28" i="53"/>
  <c r="Y27" i="53"/>
  <c r="X27" i="53"/>
  <c r="Y26" i="53"/>
  <c r="X26" i="53"/>
  <c r="Y25" i="53"/>
  <c r="X25" i="53"/>
  <c r="Y24" i="53"/>
  <c r="X24" i="53"/>
  <c r="Y23" i="53"/>
  <c r="X23" i="53"/>
  <c r="Y22" i="53"/>
  <c r="J15" i="53"/>
  <c r="I15" i="53"/>
  <c r="H15" i="53"/>
  <c r="J14" i="53"/>
  <c r="I14" i="53"/>
  <c r="H14" i="53"/>
  <c r="J13" i="53"/>
  <c r="I13" i="53"/>
  <c r="H13" i="53"/>
  <c r="J12" i="53"/>
  <c r="I12" i="53"/>
  <c r="H12" i="53"/>
  <c r="K11" i="53"/>
  <c r="J11" i="53"/>
  <c r="I11" i="53"/>
  <c r="H11" i="53"/>
  <c r="J10" i="53"/>
  <c r="I10" i="53"/>
  <c r="H10" i="53"/>
  <c r="J9" i="53"/>
  <c r="I9" i="53"/>
  <c r="H9" i="53"/>
  <c r="O22" i="53" l="1"/>
  <c r="K17" i="53" s="1"/>
  <c r="L17" i="53" s="1"/>
  <c r="J16" i="59"/>
  <c r="I11" i="59" s="1"/>
  <c r="J11" i="59" s="1"/>
  <c r="L12" i="53"/>
  <c r="I12" i="54" s="1"/>
  <c r="AN42" i="30"/>
  <c r="AK42" i="30"/>
  <c r="M42" i="30"/>
  <c r="J42" i="30"/>
  <c r="AN41" i="30"/>
  <c r="AK41" i="30"/>
  <c r="M41" i="30"/>
  <c r="J41" i="30"/>
  <c r="AN40" i="30"/>
  <c r="AK40" i="30"/>
  <c r="M40" i="30"/>
  <c r="J40" i="30"/>
  <c r="AN39" i="30"/>
  <c r="AK39" i="30"/>
  <c r="M39" i="30"/>
  <c r="J39" i="30"/>
  <c r="AN38" i="30"/>
  <c r="AK38" i="30"/>
  <c r="M38" i="30"/>
  <c r="J38" i="30"/>
  <c r="AN37" i="30"/>
  <c r="AK37" i="30"/>
  <c r="M37" i="30"/>
  <c r="J37" i="30"/>
  <c r="AN36" i="30"/>
  <c r="AK36" i="30"/>
  <c r="M36" i="30"/>
  <c r="J36" i="30"/>
  <c r="AN35" i="30"/>
  <c r="AK35" i="30"/>
  <c r="M35" i="30"/>
  <c r="J35" i="30"/>
  <c r="AN34" i="30"/>
  <c r="AK34" i="30"/>
  <c r="M34" i="30"/>
  <c r="J34" i="30"/>
  <c r="AN33" i="30"/>
  <c r="AK33" i="30"/>
  <c r="M33" i="30"/>
  <c r="J33" i="30"/>
  <c r="AN32" i="30"/>
  <c r="AK32" i="30"/>
  <c r="M32" i="30"/>
  <c r="J32" i="30"/>
  <c r="AN31" i="30"/>
  <c r="AK31" i="30"/>
  <c r="AM31" i="30" s="1"/>
  <c r="AL31" i="30"/>
  <c r="M31" i="30"/>
  <c r="J31" i="30"/>
  <c r="AN30" i="30"/>
  <c r="AK30" i="30"/>
  <c r="M30" i="30"/>
  <c r="J30" i="30"/>
  <c r="AN29" i="30"/>
  <c r="AK29" i="30"/>
  <c r="M29" i="30"/>
  <c r="J29" i="30"/>
  <c r="AN28" i="30"/>
  <c r="AK28" i="30"/>
  <c r="M28" i="30"/>
  <c r="J28" i="30"/>
  <c r="AN27" i="30"/>
  <c r="AK27" i="30"/>
  <c r="M27" i="30"/>
  <c r="J27" i="30"/>
  <c r="AN26" i="30"/>
  <c r="AK26" i="30"/>
  <c r="M26" i="30"/>
  <c r="J26" i="30"/>
  <c r="AN25" i="30"/>
  <c r="AK25" i="30"/>
  <c r="M25" i="30"/>
  <c r="J25" i="30"/>
  <c r="AN24" i="30"/>
  <c r="AK24" i="30"/>
  <c r="M24" i="30"/>
  <c r="J24" i="30"/>
  <c r="AN23" i="30"/>
  <c r="AK23" i="30"/>
  <c r="J23" i="30"/>
  <c r="AQ20" i="30"/>
  <c r="AL37" i="30" l="1"/>
  <c r="AL34" i="30"/>
  <c r="AM37" i="30"/>
  <c r="AL40" i="30"/>
  <c r="AM38" i="30"/>
  <c r="AL38" i="30"/>
  <c r="AM42" i="30"/>
  <c r="AM41" i="30"/>
  <c r="AL42" i="30"/>
  <c r="AL41" i="30"/>
  <c r="AM30" i="30"/>
  <c r="AM36" i="30"/>
  <c r="AL23" i="30"/>
  <c r="AL29" i="30"/>
  <c r="AL32" i="30"/>
  <c r="AM33" i="30"/>
  <c r="AL27" i="30"/>
  <c r="AM28" i="30"/>
  <c r="AM32" i="30"/>
  <c r="AM34" i="30"/>
  <c r="AO34" i="30" s="1"/>
  <c r="AL36" i="30"/>
  <c r="AL25" i="30"/>
  <c r="AM40" i="30"/>
  <c r="AO40" i="30" s="1"/>
  <c r="AM24" i="30"/>
  <c r="AM26" i="30"/>
  <c r="AL39" i="30"/>
  <c r="AL33" i="30"/>
  <c r="AL35" i="30"/>
  <c r="AO31" i="30"/>
  <c r="AM39" i="30"/>
  <c r="AM23" i="30"/>
  <c r="AM25" i="30"/>
  <c r="AM27" i="30"/>
  <c r="AM29" i="30"/>
  <c r="AL24" i="30"/>
  <c r="AL26" i="30"/>
  <c r="AL28" i="30"/>
  <c r="AL30" i="30"/>
  <c r="AM35" i="30"/>
  <c r="AO37" i="30" l="1"/>
  <c r="AO38" i="30"/>
  <c r="AO25" i="30"/>
  <c r="AO36" i="30"/>
  <c r="AO42" i="30"/>
  <c r="AO29" i="30"/>
  <c r="AO32" i="30"/>
  <c r="AO41" i="30"/>
  <c r="AO30" i="30"/>
  <c r="AO23" i="30"/>
  <c r="AO26" i="30"/>
  <c r="AO27" i="30"/>
  <c r="AO28" i="30"/>
  <c r="AO39" i="30"/>
  <c r="AO33" i="30"/>
  <c r="AO24" i="30"/>
  <c r="AO35"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Zhang, Jason</author>
  </authors>
  <commentList>
    <comment ref="I22" authorId="0" shapeId="0" xr:uid="{D8EAE28D-270A-4775-8C66-61BB490336E4}">
      <text>
        <r>
          <rPr>
            <b/>
            <sz val="9"/>
            <color indexed="81"/>
            <rFont val="Tahoma"/>
            <family val="2"/>
          </rPr>
          <t>Please provide data that supports your Average Hourly Winter Load in the "Hourly Load Data" Section.  To ensure accuracy, please refer to the Customer Manual on how to calculate - link is provided in the "Data Dictionary" section.</t>
        </r>
      </text>
    </comment>
    <comment ref="S22" authorId="0" shapeId="0" xr:uid="{88805A8A-B2DA-476B-AA24-70E3F8C62FD5}">
      <text>
        <r>
          <rPr>
            <b/>
            <sz val="9"/>
            <color indexed="81"/>
            <rFont val="Tahoma"/>
            <family val="2"/>
          </rPr>
          <t>Please add manufacturer and model # if known or TBD if unknown</t>
        </r>
        <r>
          <rPr>
            <sz val="9"/>
            <color indexed="81"/>
            <rFont val="Tahoma"/>
            <family val="2"/>
          </rPr>
          <t xml:space="preserve">
</t>
        </r>
      </text>
    </comment>
    <comment ref="X22" authorId="0" shapeId="0" xr:uid="{2989BF96-FBCC-49BB-81CF-5C5BA9A7266B}">
      <text>
        <r>
          <rPr>
            <b/>
            <sz val="10"/>
            <color indexed="81"/>
            <rFont val="Tahoma"/>
            <family val="2"/>
          </rPr>
          <t>All battery projects must meet  requirements to be eligible for incentives. Please review that you have reviewed and confirmed all requirements.</t>
        </r>
      </text>
    </comment>
    <comment ref="Y22" authorId="0" shapeId="0" xr:uid="{9A4EA2CB-93D9-41B7-AE3C-D96AA084090E}">
      <text>
        <r>
          <rPr>
            <b/>
            <sz val="10"/>
            <color indexed="81"/>
            <rFont val="Tahoma"/>
            <family val="2"/>
          </rPr>
          <t xml:space="preserve">All battery projects must meet Inverter requirements to be eligible for incentives. Please ensure that you have reviewed and confirmed all requirements. </t>
        </r>
      </text>
    </comment>
    <comment ref="Z22" authorId="0" shapeId="0" xr:uid="{D565A4DD-BB3E-4EFE-972B-BB84062CA246}">
      <text>
        <r>
          <rPr>
            <b/>
            <sz val="9"/>
            <color indexed="81"/>
            <rFont val="Tahoma"/>
            <family val="2"/>
          </rPr>
          <t xml:space="preserve">Refer to ESI Customer Manual for all additional requirements. The link is available under the "Data Dictionary" section. Please ensure that you have reviewed and confirmed all requirements. </t>
        </r>
      </text>
    </comment>
    <comment ref="AA22" authorId="0" shapeId="0" xr:uid="{70C91826-7401-4BE4-81CF-317E89D46243}">
      <text>
        <r>
          <rPr>
            <b/>
            <sz val="9"/>
            <color indexed="81"/>
            <rFont val="Tahoma"/>
            <family val="2"/>
          </rPr>
          <t xml:space="preserve">Refer to ESI Customer Manual for DERM requirements (Section 2.4.2). The link is available under the "Data Dictionary" section. Please ensure that you have reviewed and confirmed all requirements. </t>
        </r>
      </text>
    </comment>
    <comment ref="AF22" authorId="0" shapeId="0" xr:uid="{4B9E36A2-E29F-46C5-A42D-DCDD45F094FE}">
      <text>
        <r>
          <rPr>
            <b/>
            <sz val="9"/>
            <color indexed="81"/>
            <rFont val="Tahoma"/>
            <family val="2"/>
          </rPr>
          <t>1.The nominated capacity shall not exceed the previous average winter demand unless there are any special reasons. In this case, please provide explanations during the application.
2. The nominated capacity shall not exceed the inverter output</t>
        </r>
      </text>
    </comment>
    <comment ref="AG22" authorId="0" shapeId="0" xr:uid="{05FDD681-A372-4D5B-8EFE-DD04501EE6D6}">
      <text>
        <r>
          <rPr>
            <b/>
            <sz val="9"/>
            <color indexed="81"/>
            <rFont val="Tahoma"/>
            <family val="2"/>
          </rPr>
          <t>The nominated energy shall be equal to or less than the difference between available energy and customer reserved energy</t>
        </r>
        <r>
          <rPr>
            <sz val="9"/>
            <color indexed="81"/>
            <rFont val="Tahoma"/>
            <family val="2"/>
          </rPr>
          <t xml:space="preserve">
</t>
        </r>
      </text>
    </comment>
    <comment ref="AH22" authorId="0" shapeId="0" xr:uid="{AD83235A-5CEE-4CCB-9642-AA3497770B43}">
      <text>
        <r>
          <rPr>
            <b/>
            <sz val="9"/>
            <color indexed="81"/>
            <rFont val="Tahoma"/>
            <family val="2"/>
          </rPr>
          <t>As per program rules, the battery must be able to discharge for a minimum of four (4) hours.</t>
        </r>
      </text>
    </comment>
    <comment ref="AO22" authorId="0" shapeId="0" xr:uid="{3433B076-AE92-4E54-92DE-9CCFEFCC0954}">
      <text>
        <r>
          <rPr>
            <b/>
            <sz val="9"/>
            <color indexed="81"/>
            <rFont val="Tahoma"/>
            <family val="2"/>
          </rPr>
          <t>Estimated incentive is for informational purposes only. Actual incentive will be determined once an agreement is issued.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Zhang, Jason</author>
  </authors>
  <commentList>
    <comment ref="H2" authorId="0" shapeId="0" xr:uid="{150E1F75-3DDA-41F4-9BC1-C9C6882825B5}">
      <text>
        <r>
          <rPr>
            <b/>
            <sz val="9"/>
            <color indexed="81"/>
            <rFont val="Tahoma"/>
            <family val="2"/>
          </rPr>
          <t>See Note 1</t>
        </r>
      </text>
    </comment>
    <comment ref="I2" authorId="0" shapeId="0" xr:uid="{A7416646-FBA2-4F2F-ABE8-6E0A92DF37F1}">
      <text>
        <r>
          <rPr>
            <b/>
            <sz val="9"/>
            <color indexed="81"/>
            <rFont val="Tahoma"/>
            <family val="2"/>
          </rPr>
          <t>See Note 1</t>
        </r>
      </text>
    </comment>
  </commentList>
</comments>
</file>

<file path=xl/sharedStrings.xml><?xml version="1.0" encoding="utf-8"?>
<sst xmlns="http://schemas.openxmlformats.org/spreadsheetml/2006/main" count="580" uniqueCount="288">
  <si>
    <t>Revision Number</t>
  </si>
  <si>
    <t>Date</t>
  </si>
  <si>
    <t>Revision Type</t>
  </si>
  <si>
    <t>Items Changed</t>
  </si>
  <si>
    <t>V1.0</t>
  </si>
  <si>
    <t>DRAFT</t>
  </si>
  <si>
    <t>Enter information below based on results of the study or incentive application</t>
  </si>
  <si>
    <t>Date:</t>
  </si>
  <si>
    <t>Consultant Contact:</t>
  </si>
  <si>
    <t xml:space="preserve">Project Title : </t>
  </si>
  <si>
    <t>Sector:</t>
  </si>
  <si>
    <t>Commercial</t>
  </si>
  <si>
    <t>2. ESS Measures-Energy, Capacity, and Cost Impact Summary</t>
  </si>
  <si>
    <t>#</t>
  </si>
  <si>
    <t>Initiative Type</t>
  </si>
  <si>
    <t xml:space="preserve">End use </t>
  </si>
  <si>
    <r>
      <rPr>
        <b/>
        <sz val="10"/>
        <color rgb="FF004F6C"/>
        <rFont val="Arial"/>
        <family val="2"/>
      </rPr>
      <t>DSM Measure</t>
    </r>
    <r>
      <rPr>
        <b/>
        <sz val="10"/>
        <color rgb="FFFF0000"/>
        <rFont val="Arial"/>
        <family val="2"/>
      </rPr>
      <t xml:space="preserve"> </t>
    </r>
  </si>
  <si>
    <t>Baseline System Description</t>
  </si>
  <si>
    <t>Project Description</t>
  </si>
  <si>
    <t>Measure life (years)</t>
  </si>
  <si>
    <t xml:space="preserve"> Nominated Capacity (kW)</t>
  </si>
  <si>
    <t>Nominated Energy (kWh)</t>
  </si>
  <si>
    <t>Project Capital cost ($)</t>
  </si>
  <si>
    <t>a) Incentive based on nominated Energy ($)</t>
  </si>
  <si>
    <t>b) Incentive based on nominated Capacity
($)</t>
  </si>
  <si>
    <t>c) Incentive cap on 80% project cost
($)</t>
  </si>
  <si>
    <t>Estimated Incentive
(Min a,b,c)</t>
  </si>
  <si>
    <t>Demand Response (DR)</t>
  </si>
  <si>
    <t>Energy Storage</t>
  </si>
  <si>
    <t>Battery Energy Storage System (BESS)</t>
  </si>
  <si>
    <t>New</t>
  </si>
  <si>
    <t>Sector</t>
  </si>
  <si>
    <t>DSM type</t>
  </si>
  <si>
    <t>Project type</t>
  </si>
  <si>
    <t>Fuel type displaced</t>
  </si>
  <si>
    <t>End Use</t>
  </si>
  <si>
    <t>Retrofit</t>
  </si>
  <si>
    <t>NA</t>
  </si>
  <si>
    <t>Industrial</t>
  </si>
  <si>
    <t>Expansion</t>
  </si>
  <si>
    <t>Natural Gas</t>
  </si>
  <si>
    <t>Other</t>
  </si>
  <si>
    <t xml:space="preserve">Thermal Storage </t>
  </si>
  <si>
    <t>Propane</t>
  </si>
  <si>
    <t>Light Fuel Oil</t>
  </si>
  <si>
    <t>Heavy Fuel Oil</t>
  </si>
  <si>
    <t>Kerosene</t>
  </si>
  <si>
    <t>Diesel Fuel</t>
  </si>
  <si>
    <t>Marine Diesel</t>
  </si>
  <si>
    <t>Gasoline</t>
  </si>
  <si>
    <t>Wood Fuel - Industrial (50% moisture)</t>
  </si>
  <si>
    <t>Wood Fuel - Residential (0% moisture)</t>
  </si>
  <si>
    <t>Ethanol (E100)</t>
  </si>
  <si>
    <t>Biodiesel (B100)</t>
  </si>
  <si>
    <t>Renewable Natural Gas</t>
  </si>
  <si>
    <t>Turbo fuel</t>
  </si>
  <si>
    <t>Battery type</t>
  </si>
  <si>
    <t>Round-Trip Efficiency (%)</t>
  </si>
  <si>
    <t xml:space="preserve">BC Hydro Representative: </t>
  </si>
  <si>
    <t xml:space="preserve">Project File Number: </t>
  </si>
  <si>
    <t>SUMMARY</t>
  </si>
  <si>
    <t>Company Name:</t>
  </si>
  <si>
    <t xml:space="preserve">Number of sites included in Project: </t>
  </si>
  <si>
    <t>Energy Efficiency</t>
  </si>
  <si>
    <t>Low Carbon Electrification</t>
  </si>
  <si>
    <t>Load Displacement</t>
  </si>
  <si>
    <t>Demand Response</t>
  </si>
  <si>
    <t>Total</t>
  </si>
  <si>
    <t xml:space="preserve">Anticipated Total GHG Emissions Impact (tCO2e/year): </t>
  </si>
  <si>
    <t xml:space="preserve">Anticipated Total Electrical Energy Consumption Impact (kWh/y): </t>
  </si>
  <si>
    <t xml:space="preserve">Total Project Incremental Cost Impact ($): </t>
  </si>
  <si>
    <t xml:space="preserve">Total Project Cost Impact ($): </t>
  </si>
  <si>
    <t xml:space="preserve">Anticipated Total Annual Peak Demand Impact (kW): </t>
  </si>
  <si>
    <t xml:space="preserve">Anticipated Total Monthly Average Demand Impact (kW): </t>
  </si>
  <si>
    <t xml:space="preserve">Anticipated Total BCH Peak Demand Impact (kW): </t>
  </si>
  <si>
    <t xml:space="preserve">Total Nominated Capacity Impact (kW):  </t>
  </si>
  <si>
    <t xml:space="preserve">Total Nominated Energy Impact (kWh): </t>
  </si>
  <si>
    <t xml:space="preserve">Anticipated Energy, GHG Emissions, Cost, and Capacity Impacts </t>
  </si>
  <si>
    <t>List of proposed measures in the Project</t>
  </si>
  <si>
    <t>Site Location</t>
  </si>
  <si>
    <t>Initiative Type (EE,LCE,LD,DR)</t>
  </si>
  <si>
    <t>Measures</t>
  </si>
  <si>
    <t>GHG Emissions   (tCO2e / year)</t>
  </si>
  <si>
    <t>Annual Peak Demand 
(kW)</t>
  </si>
  <si>
    <t>Monthly Average Demand 
(kW)</t>
  </si>
  <si>
    <t>Electrical Energy Consumption   (kWh/y)</t>
  </si>
  <si>
    <t>BCH Peak Demand  (kW)
(Dec 1 to Mar 1 - 5-9 PM)</t>
  </si>
  <si>
    <t>Project Capital Cost ($)</t>
  </si>
  <si>
    <t>Project Incremental Cost ($)</t>
  </si>
  <si>
    <t>Persistence (years)</t>
  </si>
  <si>
    <t>Implemented as Anticipated*</t>
  </si>
  <si>
    <t>Implemented But Not as  Anticipated*</t>
  </si>
  <si>
    <t>Not Installed</t>
  </si>
  <si>
    <t>DR</t>
  </si>
  <si>
    <t xml:space="preserve">Energy Storage Incentives for Business </t>
  </si>
  <si>
    <t>□</t>
  </si>
  <si>
    <t>Select one box ONLY per ECM</t>
  </si>
  <si>
    <t>APPLICANT’S DECLARATION</t>
  </si>
  <si>
    <r>
      <t>*Any scope change, or installed equipment is not same as proposed could be considered the ECM  implemented but not as anticipated
*If any Measure is NOT implemented as anticipated,</t>
    </r>
    <r>
      <rPr>
        <b/>
        <sz val="10"/>
        <color theme="1"/>
        <rFont val="Calibri"/>
        <family val="2"/>
      </rPr>
      <t xml:space="preserve"> </t>
    </r>
    <r>
      <rPr>
        <b/>
        <sz val="10"/>
        <color theme="1"/>
        <rFont val="Arial"/>
        <family val="2"/>
      </rPr>
      <t>Please submit additional information regarding actual measure implemented (attach separately).</t>
    </r>
    <r>
      <rPr>
        <sz val="10"/>
        <color theme="1"/>
        <rFont val="Arial"/>
        <family val="2"/>
      </rPr>
      <t xml:space="preserve">
       </t>
    </r>
    <r>
      <rPr>
        <b/>
        <sz val="11"/>
        <color theme="1"/>
        <rFont val="Arial"/>
        <family val="2"/>
      </rPr>
      <t>•</t>
    </r>
    <r>
      <rPr>
        <sz val="10"/>
        <color theme="1"/>
        <rFont val="Arial"/>
        <family val="2"/>
      </rPr>
      <t xml:space="preserve"> For lighting ECMs please submit revised as built (provide Excel copy of lighting spreadsheet). </t>
    </r>
  </si>
  <si>
    <t>I, the undersigned, declare:</t>
  </si>
  <si>
    <r>
      <t>·</t>
    </r>
    <r>
      <rPr>
        <sz val="7"/>
        <color theme="1"/>
        <rFont val="Times New Roman"/>
        <family val="1"/>
      </rPr>
      <t xml:space="preserve">         </t>
    </r>
    <r>
      <rPr>
        <sz val="9"/>
        <color theme="1"/>
        <rFont val="Arial"/>
        <family val="2"/>
      </rPr>
      <t>that I am the owner, or a duly authorized representative of the owner, of the company described here above;</t>
    </r>
  </si>
  <si>
    <r>
      <t>·</t>
    </r>
    <r>
      <rPr>
        <sz val="7"/>
        <color theme="1"/>
        <rFont val="Times New Roman"/>
        <family val="1"/>
      </rPr>
      <t xml:space="preserve">         </t>
    </r>
    <r>
      <rPr>
        <sz val="9"/>
        <color theme="1"/>
        <rFont val="Arial"/>
        <family val="2"/>
      </rPr>
      <t>that the information in this document, along with the supporting evidence, is accurate and complete;</t>
    </r>
  </si>
  <si>
    <r>
      <t>·</t>
    </r>
    <r>
      <rPr>
        <sz val="7"/>
        <color theme="1"/>
        <rFont val="Times New Roman"/>
        <family val="1"/>
      </rPr>
      <t xml:space="preserve">         </t>
    </r>
    <r>
      <rPr>
        <sz val="9"/>
        <color theme="1"/>
        <rFont val="Arial"/>
        <family val="2"/>
      </rPr>
      <t>that all the measures are installed and implemented as described in Table 1 as of the Project Implementation Date indicated below.</t>
    </r>
  </si>
  <si>
    <t>Legal Name of Applicant:</t>
  </si>
  <si>
    <t>Authorized signature:</t>
  </si>
  <si>
    <r>
      <t xml:space="preserve">Name </t>
    </r>
    <r>
      <rPr>
        <i/>
        <sz val="10"/>
        <color theme="1"/>
        <rFont val="Arial"/>
        <family val="2"/>
      </rPr>
      <t>(please print)</t>
    </r>
    <r>
      <rPr>
        <sz val="10"/>
        <color theme="1"/>
        <rFont val="Arial"/>
        <family val="2"/>
      </rPr>
      <t>:</t>
    </r>
  </si>
  <si>
    <t xml:space="preserve">Job Title: </t>
  </si>
  <si>
    <t>Site Inspection Contact:</t>
  </si>
  <si>
    <t xml:space="preserve">Phone #: </t>
  </si>
  <si>
    <t xml:space="preserve">Project Implementation Date: </t>
  </si>
  <si>
    <t>Project Implementation date refers to the date when the project is complete. i.e.. Installed, commissioned and fully operational.</t>
  </si>
  <si>
    <t>Project Address</t>
  </si>
  <si>
    <t>Reqs</t>
  </si>
  <si>
    <t>Please complete the following and submit along with Invoice Reconciliation and Implementation Support Documents for the approved measures as described in Schedule B of the Incentive Fund Agreement.</t>
  </si>
  <si>
    <t>PP</t>
  </si>
  <si>
    <t>CI</t>
  </si>
  <si>
    <t>PROJECT INFORMATION</t>
  </si>
  <si>
    <t>NoReqs</t>
  </si>
  <si>
    <t xml:space="preserve">Company Name: </t>
  </si>
  <si>
    <t>Arc Resources</t>
  </si>
  <si>
    <t>PROJECT COST SUMMARY</t>
  </si>
  <si>
    <t>TOTAL ACTUAL PROJECT COST (excluding tax)</t>
  </si>
  <si>
    <t>TOTAL ESTIMATED PROJECT COST (excluding tax)</t>
  </si>
  <si>
    <t>**Incentive funding may be adjusted if the actual project cost is less than the estimate project cost.</t>
  </si>
  <si>
    <t>PLEASE NOTE THAT SUBMISSION OF REQUESTED PROJECT INVOICES IS REQUIRED</t>
  </si>
  <si>
    <r>
      <t>I, the undersigned, declare that the information contained in this declaration and</t>
    </r>
    <r>
      <rPr>
        <sz val="10"/>
        <rFont val="Arial"/>
        <family val="2"/>
      </rPr>
      <t xml:space="preserve"> the attached Invoice Reconciliation Template</t>
    </r>
    <r>
      <rPr>
        <sz val="10"/>
        <color theme="1"/>
        <rFont val="Arial"/>
        <family val="2"/>
      </rPr>
      <t xml:space="preserve"> is accurate and complete and all invoices pertaining to this Project have been paid in full and all applicable permits pertaining to the Project are in place.</t>
    </r>
  </si>
  <si>
    <t xml:space="preserve">Legal Name of Applicant: </t>
  </si>
  <si>
    <t xml:space="preserve">Authorized signature: </t>
  </si>
  <si>
    <r>
      <t xml:space="preserve">Name </t>
    </r>
    <r>
      <rPr>
        <i/>
        <sz val="10"/>
        <color theme="1"/>
        <rFont val="Arial"/>
        <family val="2"/>
      </rPr>
      <t>(please print)</t>
    </r>
    <r>
      <rPr>
        <sz val="10"/>
        <color theme="1"/>
        <rFont val="Arial"/>
        <family val="2"/>
      </rPr>
      <t xml:space="preserve">: </t>
    </r>
  </si>
  <si>
    <t xml:space="preserve">Date: </t>
  </si>
  <si>
    <r>
      <t>Additional documentation as part of Schedule C submission</t>
    </r>
    <r>
      <rPr>
        <sz val="10"/>
        <color rgb="FF046A38"/>
        <rFont val="Arial"/>
        <family val="2"/>
      </rPr>
      <t>:</t>
    </r>
  </si>
  <si>
    <t xml:space="preserve">• </t>
  </si>
  <si>
    <t>Invoices will be submitted for major equipment, materials and labour associated with the project measures which significantly impact the  energy, demand and cost. I.e.  Lighting Fixtures, Heat Pumps, boilers, VFD, Pumps, Motors,  etc.
- Invoices will include part numbers and quantities as required to assess installed equipment and the completed project.
- BC Hydro has the option to request for further invoices if required.</t>
  </si>
  <si>
    <t>In addition an invoice reconciliation spreadsheet listing all invoices associated with the project will be submitted.  A formatted excel spreadsheet template has been provided with your contract to assist in consolidating your invoice information for submission.</t>
  </si>
  <si>
    <r>
      <t>A sample of the spreadsheet is attached to this PDF for reference purposes only.</t>
    </r>
    <r>
      <rPr>
        <sz val="9"/>
        <rFont val="Calibri"/>
        <family val="2"/>
        <scheme val="minor"/>
      </rPr>
      <t xml:space="preserve"> </t>
    </r>
    <r>
      <rPr>
        <b/>
        <sz val="9"/>
        <rFont val="Calibri"/>
        <family val="2"/>
        <scheme val="minor"/>
      </rPr>
      <t>Please submit an Excel version when reconciling invoice information.</t>
    </r>
  </si>
  <si>
    <t>Evidentiary information as listed on the following pages is to be submitted in support of verification of installation of energy conservation.</t>
  </si>
  <si>
    <r>
      <rPr>
        <b/>
        <sz val="11"/>
        <color rgb="FFFF0000"/>
        <rFont val="Calibri"/>
        <family val="2"/>
        <scheme val="minor"/>
      </rPr>
      <t xml:space="preserve">SEE NEXT PAGE </t>
    </r>
    <r>
      <rPr>
        <sz val="11"/>
        <color rgb="FFFF0000"/>
        <rFont val="Calibri"/>
        <family val="2"/>
        <scheme val="minor"/>
      </rPr>
      <t xml:space="preserve">
Submit the addition documents if it is applicable</t>
    </r>
  </si>
  <si>
    <t>Schedule C Requirements</t>
  </si>
  <si>
    <t>Site 1: 1</t>
  </si>
  <si>
    <t>COM - For new construction projects, provide as built mechanical drawings in .pdf format. Include shop drawings of mechanical equipment (manufacturer's specification).</t>
  </si>
  <si>
    <t>Commercial Equipment</t>
  </si>
  <si>
    <t>COM - For new construction projects, provide DDC screenshots in .pdf format showing major mechanical equipment in operation. This is only required for equipment analyzed in the energy study.</t>
  </si>
  <si>
    <t>COM - For projects requiring M&amp;V work, provide as-built electrical schematic (single-line) diagrams for the subject equipment/systems before and after the retrofit. Highlight sections showing existing and new equipment analyzed in the energy study.</t>
  </si>
  <si>
    <t>COM - For retrofit projects, provide DDC screenshots in .pdf format showing major mechanical equipment of existing and new systems before and after the retrofit. This is only required for equipment analyzed in the energy study.</t>
  </si>
  <si>
    <t>COM - For retrofit projects, provide original (pre-retrofit) and new (post-retrofit) as built mechanical schematic diagrams in .pdf format. Include shop drawings of new mechanical equipment (manufacturer's specification).</t>
  </si>
  <si>
    <t>COM - Photos (GPS tagged if possible) of decommissioned/removed major equipment (if applicable). It is important to take clear photos of equipment nameplates showing model number and serial number.</t>
  </si>
  <si>
    <t>COM - Photos (GPS tagged if possible) of newly installed equipment. It is important to take clear photos of equipment nameplates showing model number and serial number, so it can be compared to information given in mechanical shop drawings.</t>
  </si>
  <si>
    <t>IND MTR - DCS trend log data showing modulating output (e.g. flow, %speed, %full load amps, motor power factor, or hourly motor demand), before and after ECM implementation. This could be in the form of screenshots or spreadsheets, whichever available.</t>
  </si>
  <si>
    <t>Industrial - Motor Driven Equipment</t>
  </si>
  <si>
    <t>IND MTR - Photos (GPS tagged if possible) of decommissioned/removed major equipment (if applicable). It is important to take clear photos of equipment nameplates showing model number and serial number.</t>
  </si>
  <si>
    <t>IND MTR - Photos (GPS tagged if possible) of newly installed equipment including tag numbers, motor, drive, driven equipment and local controller with screen showing the unit is energized and modulating (eg. VFD), if applicable. It is important to take clear photos of equipment nameplates showing model number and serial number, so it can be compared to information given in mechanical shop drawings.</t>
  </si>
  <si>
    <t>IND MTR - Photos of bypass infrastructure and/or reconfiguration in-situ complete with permanent welding, blanks, lock-out, etc. if applicable (before and after photos) or video if possible.</t>
  </si>
  <si>
    <t>IND MTR - Provide general description of as-built new or modified system or equipment, and as-built mechanical (P&amp;ID / system) and electrical schematic (single-line) diagrams for the subject equipment/system/process before and after the retrofit. Highlight sections showing existing and new equipment installed.</t>
  </si>
  <si>
    <t>IND OTHR - Provide as-built mechanical and electrical schematic (single-line) diagrams for the new facility, updated facility electircal load list with estimated load factors and updated forecast estimates of facility demand and energy by operating phase.</t>
  </si>
  <si>
    <t>Industrial - Other</t>
  </si>
  <si>
    <t>IND PROC - DCS trend logs showing electric demand and/or fossil fuel consumption variation of old and/or new equipment (hourly, daily, monthly data), and facility and/or system production. This could be in the form of screenshots or spreadsheets, whichever available.</t>
  </si>
  <si>
    <t>Industrial - Process Control</t>
  </si>
  <si>
    <t>IND PROC - Photos (GPS tagged if possible) of newly installed equipment including tag numbers, motor, drive, driven equipment and local controller with screen showing the unit is energized and modulating (eg. VFD), if applicable. It is important to take clear photos of equipment nameplates showing model number and serial number, so it can be compared to information given in mechanical shop drawings.</t>
  </si>
  <si>
    <t>IND PROC - Provide general description of as-built new or modified system or equipment, and as-built mechanical (P&amp;ID / system) and electrical schematic (single-line) diagrams for the subject equipment/system/process before and after the retrofit. Highlight sections showing existing and new equipment installed.</t>
  </si>
  <si>
    <t>IND PROC -Screenshot of DCS and/or data showing process control is active and process control algorithms.</t>
  </si>
  <si>
    <t>IT - As built Green IT calculator and/or server virtualization calculator</t>
  </si>
  <si>
    <t>Information Technology (IT)</t>
  </si>
  <si>
    <t>IT - For server virtualization photo of physical hosting server clusters</t>
  </si>
  <si>
    <t>IT - For server virtualization screenshots of the Console screens of the VMWare Software showing Virtual Machines (VM) and physical server counts</t>
  </si>
  <si>
    <t>IT - Photo of computing equipment (including nameplate) decommissioned/removed</t>
  </si>
  <si>
    <t>IT - Photo of new computing equipment installed in situ (with nameplates)</t>
  </si>
  <si>
    <t>IT - Photo of testing meter (e.g. Kill-a-Watt meter) showing Short Idle Watts AND harmonics on decommissioned/removed equipment (to be done before removal) AND on computers that have not been tested</t>
  </si>
  <si>
    <t>IT - Photo of testing meter (e.g. Kill-a-Watt meter) showing Short Idle Watts AND harmonics on new equipment</t>
  </si>
  <si>
    <t>LCE - DDC trend logs showing electric demand and/or fossil fuel consumption variation of old and/or new equipment (hourly, daily, monthly data), and facility and/or system production. This could be in the form of screenshots or spreadsheets, whichever available.</t>
  </si>
  <si>
    <t>Large Custom LCE</t>
  </si>
  <si>
    <t>LCE - Photos (GPS tagged if possible) of decommissioned/removed major equipment (if applicable). It is important to take clear photos of equipment nameplates showing model number and serial number.</t>
  </si>
  <si>
    <t>LCE - Photos (GPS tagged if possible) of newly installed equipment. It is important to take clear photos of equipment nameplates showing model number and serial number, so it can be compared to information given in mechanical shop drawings.</t>
  </si>
  <si>
    <t>LCE - Provide general description of as-built new or modified system or equipment, shop drawings of new equipment, and as-built mechanical and electrical schematic (single-line) diagrams for the subject equipment/system/process before and after the retrofit. Highlight sections showing existing and new equipment installed.</t>
  </si>
  <si>
    <t>LTG - As built lighting spreadsheet</t>
  </si>
  <si>
    <t>Lighting</t>
  </si>
  <si>
    <t>LTG - As built lighting spreadsheet (only if lighting ECM not implemented as expected)</t>
  </si>
  <si>
    <t>LTG - As built shop drawings (manufacturer's specification) for luminaires</t>
  </si>
  <si>
    <t>LTG - Commissioning tab in the Lighting Calculator (for NLC projects only)</t>
  </si>
  <si>
    <t>LTG - Photo of ceiling layout of the affected floor spaces</t>
  </si>
  <si>
    <t>LTG - Photo of control mechanism at fixture (e.g. occupancy sensor)</t>
  </si>
  <si>
    <t>LTG - Photo of nameplate of typical post retrofit luminaire installed in the usage groups of floor spaces affected</t>
  </si>
  <si>
    <t>LTG - Photo of nameplate of typical pre-retrofit lamp/luminaire installed in the usage groups of floor spaces affected</t>
  </si>
  <si>
    <t>LTG - Photo of wattage setting chosen if luminaire is field adjustable</t>
  </si>
  <si>
    <t>LTG - Screenshot or copy of lighting control screen in DDC or lighting controller showing lighting on/off schedule</t>
  </si>
  <si>
    <t>Please submit the following Evidence with your reference numbers to confirm implementation of the proposed BESS.</t>
  </si>
  <si>
    <t>Requirements Energy Storage System</t>
  </si>
  <si>
    <t>Ref #</t>
  </si>
  <si>
    <t>Photo of new equipment installed in situ (with nameplate) and fully operating; include specific site location.</t>
  </si>
  <si>
    <t>O&amp;M manual in searchable pdf format if available.</t>
  </si>
  <si>
    <r>
      <t xml:space="preserve">Battery Compliances Standards - </t>
    </r>
    <r>
      <rPr>
        <b/>
        <u/>
        <sz val="10"/>
        <color rgb="FF004F6C"/>
        <rFont val="Arial"/>
        <family val="2"/>
      </rPr>
      <t>UL9540, UL9540A, UL1973, and UN38.3 (Yes/No)</t>
    </r>
  </si>
  <si>
    <t>UL9540</t>
  </si>
  <si>
    <t>UL9540A</t>
  </si>
  <si>
    <t>UL 1973</t>
  </si>
  <si>
    <t>UL1741</t>
  </si>
  <si>
    <t>CSA C22.2No.107.a</t>
  </si>
  <si>
    <t>UN 38.3</t>
  </si>
  <si>
    <t>Specificaiton of the products</t>
  </si>
  <si>
    <t>Confirm the following documents have been submitted</t>
  </si>
  <si>
    <t>(Yes/No)</t>
  </si>
  <si>
    <t>Yes</t>
  </si>
  <si>
    <t>Battery</t>
  </si>
  <si>
    <t>Inverter System</t>
  </si>
  <si>
    <t>BESS Key Technical Data</t>
  </si>
  <si>
    <t>BCH-11332</t>
  </si>
  <si>
    <t>Previous year average hourly winter demand calculation in Excel format</t>
  </si>
  <si>
    <t>Product/process standards complance support documents and confirmation</t>
  </si>
  <si>
    <t>Document</t>
  </si>
  <si>
    <t>Confirmation</t>
  </si>
  <si>
    <t>UL1741SB</t>
  </si>
  <si>
    <t>Battery Nameplate Energy (kWh)</t>
  </si>
  <si>
    <t>Battery Nameplate Capacity (kW)</t>
  </si>
  <si>
    <t>System Configuration (Phase and Voltage)</t>
  </si>
  <si>
    <t>Confirmed Minimum 4 Hours Duration</t>
  </si>
  <si>
    <t xml:space="preserve">Nominated Capacity AC (kW) </t>
  </si>
  <si>
    <t>Nominated AC Energy (kWh)</t>
  </si>
  <si>
    <t>BCH Account #</t>
  </si>
  <si>
    <t xml:space="preserve">Customer Name : </t>
  </si>
  <si>
    <t>Customer Contact:</t>
  </si>
  <si>
    <t>Email Address</t>
  </si>
  <si>
    <t xml:space="preserve">Phone: </t>
  </si>
  <si>
    <t>Agriculture</t>
  </si>
  <si>
    <t>Cement</t>
  </si>
  <si>
    <t>Food &amp; Beverage</t>
  </si>
  <si>
    <t>Government</t>
  </si>
  <si>
    <t>Manufacturing</t>
  </si>
  <si>
    <t>Mining</t>
  </si>
  <si>
    <t>Oil &amp; Gas</t>
  </si>
  <si>
    <t>Pulp &amp; Paper</t>
  </si>
  <si>
    <t>Transportation</t>
  </si>
  <si>
    <t>Wood</t>
  </si>
  <si>
    <t>Chemical</t>
  </si>
  <si>
    <t>Utility</t>
  </si>
  <si>
    <t>Property Management</t>
  </si>
  <si>
    <t>Retail</t>
  </si>
  <si>
    <t>Hospitality</t>
  </si>
  <si>
    <t>School District</t>
  </si>
  <si>
    <t>Advanced Education</t>
  </si>
  <si>
    <t>Healthcare</t>
  </si>
  <si>
    <t>Municipality</t>
  </si>
  <si>
    <t>Sub-Sector</t>
  </si>
  <si>
    <t>Previous year average hourly winter load calculation in Excel format</t>
  </si>
  <si>
    <t>Average Hourly Winter Load on site (Nov. 1st to Feb. 28, 4PM - 9PM) (kW)</t>
  </si>
  <si>
    <t>Consultant Name</t>
  </si>
  <si>
    <t>Compliance with Installation requirements in the ESI Customer Manual
(Yes/No)</t>
  </si>
  <si>
    <t>Project Capital Cost</t>
  </si>
  <si>
    <t>Round Trip Efficiency (RTE)</t>
  </si>
  <si>
    <t>ESI Customer Manual Link</t>
  </si>
  <si>
    <t>https://www.bchydro.com/content/dam/BCHydro/customer-portal/documents/power-smart/business/programs/esi-customer-program-manual.pdf</t>
  </si>
  <si>
    <t>Measure Life</t>
  </si>
  <si>
    <t>Estimated duration that a battery is expected to perform effectively before it requires replacement or significant maintenance</t>
  </si>
  <si>
    <t>All costs associated with the purchase, installation, energization and DERMS connectivity.</t>
  </si>
  <si>
    <t>Please provide your hourly load data analysis to confirm the nominated value</t>
  </si>
  <si>
    <t>Energy Storage Incentive (ESI) for Business Energy Storage System (ESS) Workbook</t>
  </si>
  <si>
    <t>V1.1</t>
  </si>
  <si>
    <t>Update</t>
  </si>
  <si>
    <t>Others</t>
  </si>
  <si>
    <t>State of Charge (SoC)</t>
  </si>
  <si>
    <t>Nameplate Capacity</t>
  </si>
  <si>
    <t>Nameplate Energy</t>
  </si>
  <si>
    <t>The remaining energy in a battery as a percentage of its total capacity.</t>
  </si>
  <si>
    <t>The total energy storage capacity of the battery as specified by the manufacturer (kWh).</t>
  </si>
  <si>
    <t>A ratio of the energy charged to the battery to the energy discharged from the battery. RET = (Energy Output/Energy Input) X 100%</t>
  </si>
  <si>
    <t>The manufacturer's specified maximum output DC power (kW) of the BESS.</t>
  </si>
  <si>
    <t>The specific amount of the BESS capacity (kW) that the customer can provide to BC Hydro during the DR event. It is capped at 100% of the site's average hourly winter load</t>
  </si>
  <si>
    <t>The amount of the BESS's energy reserved to ensure site critical operations and to maintain battery health, not typically utilized for DR events.</t>
  </si>
  <si>
    <t>Meets BC Hydro DERMS integration requirements (Yes/No)</t>
  </si>
  <si>
    <t>Proposed Manufacturer</t>
  </si>
  <si>
    <r>
      <t xml:space="preserve">Inverter System Compliances Standards - </t>
    </r>
    <r>
      <rPr>
        <b/>
        <u/>
        <sz val="10"/>
        <color rgb="FF004F6C"/>
        <rFont val="Arial"/>
        <family val="2"/>
      </rPr>
      <t xml:space="preserve">UL1741, UL1741 SB, IEEE 1547, and CSA C22.2 No. 107.1 </t>
    </r>
    <r>
      <rPr>
        <b/>
        <sz val="10"/>
        <color rgb="FF004F6C"/>
        <rFont val="Arial"/>
        <family val="2"/>
      </rPr>
      <t>(Yes/No)</t>
    </r>
  </si>
  <si>
    <t>Project 
Type</t>
  </si>
  <si>
    <t>Project Details</t>
  </si>
  <si>
    <t>1. Customer, Project, and Consultant Information</t>
  </si>
  <si>
    <t>Available Energy 
 (kWh)</t>
  </si>
  <si>
    <t>Customer reserved energy (kWh)</t>
  </si>
  <si>
    <t>The actual usable energy (kWh) the BESS can discharge to the site/load at a given time (e.g., during DR event).</t>
  </si>
  <si>
    <t xml:space="preserve">Inverter Rated Output Power (kW)
</t>
  </si>
  <si>
    <t>Inverter Rated Output Power</t>
  </si>
  <si>
    <t>The capacity or output power (kW) of the inverter under the rated voltage and current as specified by the manufacturer</t>
  </si>
  <si>
    <t>Available Energy</t>
  </si>
  <si>
    <t>Nominated Capacity</t>
  </si>
  <si>
    <t>Nominated Energy</t>
  </si>
  <si>
    <t>The total energy associated with the nominated capacity during the DR event</t>
  </si>
  <si>
    <t>Customer Reserved Energy</t>
  </si>
  <si>
    <t>Expected BESS Delivery Date (yyyy-mm-dd)</t>
  </si>
  <si>
    <t>Expected BESS Energized Date  (yyyy-mm-dd)</t>
  </si>
  <si>
    <t>Expected DERMS Connection Date  (yyyy-mm-dd)</t>
  </si>
  <si>
    <t xml:space="preserve"> Energy, Capacity, and Cost Impact</t>
  </si>
  <si>
    <t>Incentive Rate
($/kW or $ kWh/4)</t>
  </si>
  <si>
    <t>Release date and the workbook version - April 15, 2025 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</si>
</sst>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_-;\-* #,##0.00_-;_-* &quot;-&quot;??_-;_-@_-"/>
    <numFmt numFmtId="165" formatCode="_-&quot;$&quot;* #,##0.00_-;\-&quot;$&quot;* #,##0.00_-;_-&quot;$&quot;* &quot;-&quot;??_-;_-@_-"/>
    <numFmt numFmtId="166" formatCode="&quot;$&quot;#,##0"/>
    <numFmt numFmtId="167" formatCode="0.0"/>
    <numFmt numFmtId="168" formatCode="[$-409]mmmm\ d\,\ yyyy;@"/>
    <numFmt numFmtId="169" formatCode="_(&quot;$&quot;* #,##0_);_(&quot;$&quot;* \(#,##0\);_(&quot;$&quot;* &quot;-&quot;??_);_(@_)"/>
    <numFmt numFmtId="170" formatCode="[$-F800]dddd\,\ mmmm\ dd\,\ yyyy"/>
    <numFmt numFmtId="171" formatCode="&quot;$&quot;#,##0.00"/>
  </numFmts>
  <fonts count="112">
    <font>
      <sz val="10"/>
      <color theme="1"/>
      <name val="Arial"/>
      <charset val="134"/>
    </font>
    <font>
      <b/>
      <sz val="11"/>
      <color theme="0"/>
      <name val="Arial"/>
      <family val="2"/>
    </font>
    <font>
      <sz val="10"/>
      <name val="Arial"/>
      <family val="2"/>
    </font>
    <font>
      <sz val="10"/>
      <color rgb="FFFF0000"/>
      <name val="Arial"/>
      <family val="2"/>
    </font>
    <font>
      <sz val="11"/>
      <color rgb="FFFF0000"/>
      <name val="Calibri"/>
      <family val="2"/>
      <scheme val="minor"/>
    </font>
    <font>
      <sz val="14"/>
      <color theme="1"/>
      <name val="Arial"/>
      <family val="2"/>
    </font>
    <font>
      <b/>
      <sz val="13"/>
      <color theme="3"/>
      <name val="Arial"/>
      <family val="2"/>
    </font>
    <font>
      <sz val="10"/>
      <color theme="0"/>
      <name val="Arial"/>
      <family val="2"/>
    </font>
    <font>
      <b/>
      <sz val="22"/>
      <color rgb="FF10A3C8"/>
      <name val="Arial Black"/>
      <family val="2"/>
    </font>
    <font>
      <b/>
      <i/>
      <sz val="12"/>
      <color rgb="FF004F6C"/>
      <name val="Arial"/>
      <family val="2"/>
    </font>
    <font>
      <sz val="14"/>
      <color theme="0"/>
      <name val="Arial Black"/>
      <family val="2"/>
    </font>
    <font>
      <sz val="12"/>
      <color theme="0"/>
      <name val="Arial Black"/>
      <family val="2"/>
    </font>
    <font>
      <b/>
      <sz val="12"/>
      <color theme="1"/>
      <name val="Arial"/>
      <family val="2"/>
    </font>
    <font>
      <b/>
      <sz val="10"/>
      <color theme="1"/>
      <name val="Arial"/>
      <family val="2"/>
    </font>
    <font>
      <i/>
      <sz val="8"/>
      <name val="Arial"/>
      <family val="2"/>
    </font>
    <font>
      <b/>
      <sz val="10"/>
      <color rgb="FF004F6C"/>
      <name val="Arial"/>
      <family val="2"/>
    </font>
    <font>
      <sz val="8"/>
      <color theme="1"/>
      <name val="Arial"/>
      <family val="2"/>
    </font>
    <font>
      <u/>
      <sz val="10"/>
      <color theme="10"/>
      <name val="Arial"/>
      <family val="2"/>
    </font>
    <font>
      <i/>
      <sz val="9"/>
      <name val="Arial"/>
      <family val="2"/>
    </font>
    <font>
      <b/>
      <sz val="15"/>
      <color theme="3"/>
      <name val="Arial"/>
      <family val="2"/>
    </font>
    <font>
      <b/>
      <sz val="8"/>
      <color theme="1"/>
      <name val="Arial"/>
      <family val="2"/>
    </font>
    <font>
      <b/>
      <sz val="10"/>
      <color rgb="FFBCD19B"/>
      <name val="Arial"/>
      <family val="2"/>
    </font>
    <font>
      <sz val="12"/>
      <name val="Arial"/>
      <family val="2"/>
    </font>
    <font>
      <sz val="11"/>
      <color theme="1"/>
      <name val="Calibri"/>
      <family val="2"/>
    </font>
    <font>
      <sz val="18"/>
      <color rgb="FF244061"/>
      <name val="Cambria"/>
      <family val="1"/>
    </font>
    <font>
      <sz val="16"/>
      <color rgb="FF365F91"/>
      <name val="Times New Roman"/>
      <family val="1"/>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Times New Roman"/>
      <family val="1"/>
    </font>
    <font>
      <i/>
      <sz val="11"/>
      <color indexed="23"/>
      <name val="Calibri"/>
      <family val="2"/>
    </font>
    <font>
      <sz val="10"/>
      <color rgb="FF004F6C"/>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theme="10"/>
      <name val="Times New Roman"/>
      <family val="1"/>
    </font>
    <font>
      <u/>
      <sz val="11"/>
      <color indexed="12"/>
      <name val="Calibri"/>
      <family val="2"/>
    </font>
    <font>
      <u/>
      <sz val="11"/>
      <color theme="10"/>
      <name val="Calibri"/>
      <family val="2"/>
      <scheme val="minor"/>
    </font>
    <font>
      <sz val="11"/>
      <color indexed="62"/>
      <name val="Calibri"/>
      <family val="2"/>
    </font>
    <font>
      <sz val="11"/>
      <color indexed="52"/>
      <name val="Calibri"/>
      <family val="2"/>
    </font>
    <font>
      <sz val="11"/>
      <color indexed="60"/>
      <name val="Calibri"/>
      <family val="2"/>
    </font>
    <font>
      <b/>
      <sz val="11"/>
      <color indexed="63"/>
      <name val="Calibri"/>
      <family val="2"/>
    </font>
    <font>
      <sz val="12"/>
      <color theme="1"/>
      <name val="Calibri"/>
      <family val="2"/>
      <scheme val="minor"/>
    </font>
    <font>
      <sz val="12"/>
      <color rgb="FF10A3C8"/>
      <name val="Arial Black"/>
      <family val="2"/>
    </font>
    <font>
      <b/>
      <sz val="10"/>
      <color theme="0"/>
      <name val="Arial"/>
      <family val="2"/>
    </font>
    <font>
      <b/>
      <sz val="18"/>
      <color indexed="56"/>
      <name val="Cambria"/>
      <family val="1"/>
    </font>
    <font>
      <b/>
      <sz val="11"/>
      <color indexed="8"/>
      <name val="Calibri"/>
      <family val="2"/>
    </font>
    <font>
      <sz val="8"/>
      <color rgb="FF004F6C"/>
      <name val="Arial"/>
      <family val="2"/>
    </font>
    <font>
      <sz val="11"/>
      <color indexed="10"/>
      <name val="Calibri"/>
      <family val="2"/>
    </font>
    <font>
      <b/>
      <sz val="10"/>
      <color rgb="FFFF0000"/>
      <name val="Arial"/>
      <family val="2"/>
    </font>
    <font>
      <sz val="10"/>
      <color theme="1"/>
      <name val="Arial"/>
      <family val="2"/>
    </font>
    <font>
      <sz val="11"/>
      <color rgb="FFFF0000"/>
      <name val="Calibri"/>
      <family val="2"/>
      <scheme val="minor"/>
    </font>
    <font>
      <sz val="11"/>
      <color theme="0"/>
      <name val="Calibri"/>
      <family val="2"/>
      <scheme val="minor"/>
    </font>
    <font>
      <b/>
      <sz val="10"/>
      <color rgb="FF800000"/>
      <name val="Calibri"/>
      <family val="2"/>
    </font>
    <font>
      <b/>
      <i/>
      <sz val="8"/>
      <color theme="1"/>
      <name val="Arial"/>
      <family val="2"/>
    </font>
    <font>
      <sz val="8"/>
      <color theme="1"/>
      <name val="Arial"/>
      <family val="2"/>
    </font>
    <font>
      <sz val="11"/>
      <name val="Calibri"/>
      <family val="2"/>
      <scheme val="minor"/>
    </font>
    <font>
      <sz val="9"/>
      <color theme="1"/>
      <name val="Arial"/>
      <family val="2"/>
    </font>
    <font>
      <b/>
      <sz val="12"/>
      <color theme="0"/>
      <name val="Arial"/>
      <family val="2"/>
    </font>
    <font>
      <b/>
      <sz val="12"/>
      <name val="Arial"/>
      <family val="2"/>
    </font>
    <font>
      <b/>
      <sz val="10"/>
      <color theme="1"/>
      <name val="Arial"/>
      <family val="2"/>
    </font>
    <font>
      <b/>
      <sz val="8"/>
      <color rgb="FF000000"/>
      <name val="Arial"/>
      <family val="2"/>
    </font>
    <font>
      <b/>
      <sz val="8"/>
      <name val="Arial"/>
      <family val="2"/>
    </font>
    <font>
      <sz val="10"/>
      <color theme="1"/>
      <name val="Arial"/>
      <family val="2"/>
    </font>
    <font>
      <sz val="11"/>
      <color theme="1"/>
      <name val="Arial"/>
      <family val="2"/>
    </font>
    <font>
      <b/>
      <sz val="10"/>
      <name val="Arial"/>
      <family val="2"/>
    </font>
    <font>
      <b/>
      <sz val="8"/>
      <color theme="1"/>
      <name val="Arial"/>
      <family val="2"/>
    </font>
    <font>
      <sz val="8"/>
      <color theme="1"/>
      <name val="Calibri"/>
      <family val="2"/>
      <scheme val="minor"/>
    </font>
    <font>
      <sz val="20"/>
      <color rgb="FF000000"/>
      <name val="Calibri"/>
      <family val="2"/>
    </font>
    <font>
      <sz val="11"/>
      <color rgb="FF000000"/>
      <name val="Wingdings"/>
      <charset val="2"/>
    </font>
    <font>
      <sz val="12"/>
      <color rgb="FF000000"/>
      <name val="Wingdings"/>
      <charset val="2"/>
    </font>
    <font>
      <b/>
      <sz val="8"/>
      <color rgb="FFFF0000"/>
      <name val="Arial"/>
      <family val="2"/>
    </font>
    <font>
      <sz val="8"/>
      <color rgb="FFFF0000"/>
      <name val="Arial"/>
      <family val="2"/>
    </font>
    <font>
      <sz val="10"/>
      <color theme="1"/>
      <name val="Calibri"/>
      <family val="2"/>
      <scheme val="minor"/>
    </font>
    <font>
      <sz val="10"/>
      <name val="Calibri"/>
      <family val="2"/>
      <scheme val="minor"/>
    </font>
    <font>
      <b/>
      <sz val="10"/>
      <color theme="1"/>
      <name val="Calibri"/>
      <family val="2"/>
    </font>
    <font>
      <b/>
      <sz val="11"/>
      <color theme="1"/>
      <name val="Arial"/>
      <family val="2"/>
    </font>
    <font>
      <sz val="9"/>
      <color theme="1"/>
      <name val="Symbol"/>
      <family val="1"/>
      <charset val="2"/>
    </font>
    <font>
      <sz val="7"/>
      <color theme="1"/>
      <name val="Times New Roman"/>
      <family val="1"/>
    </font>
    <font>
      <sz val="9"/>
      <name val="Symbol"/>
      <family val="1"/>
      <charset val="2"/>
    </font>
    <font>
      <sz val="10"/>
      <name val="Arial"/>
      <family val="2"/>
    </font>
    <font>
      <i/>
      <sz val="10"/>
      <color theme="1"/>
      <name val="Arial"/>
      <family val="2"/>
    </font>
    <font>
      <b/>
      <sz val="9"/>
      <color theme="1"/>
      <name val="Arial"/>
      <family val="2"/>
    </font>
    <font>
      <i/>
      <sz val="8"/>
      <color theme="6" tint="-0.499984740745262"/>
      <name val="Arial"/>
      <family val="2"/>
    </font>
    <font>
      <b/>
      <i/>
      <sz val="9"/>
      <color theme="6" tint="-0.499984740745262"/>
      <name val="Arial"/>
      <family val="2"/>
    </font>
    <font>
      <b/>
      <sz val="12"/>
      <color rgb="FF000099"/>
      <name val="Arial"/>
      <family val="2"/>
    </font>
    <font>
      <sz val="8"/>
      <color rgb="FF000000"/>
      <name val="Tahoma"/>
      <family val="2"/>
    </font>
    <font>
      <b/>
      <i/>
      <sz val="9"/>
      <color theme="1"/>
      <name val="Arial"/>
      <family val="2"/>
    </font>
    <font>
      <b/>
      <sz val="12"/>
      <color theme="1"/>
      <name val="Arial"/>
      <family val="2"/>
    </font>
    <font>
      <i/>
      <sz val="10"/>
      <color rgb="FFFF0000"/>
      <name val="Calibri"/>
      <family val="2"/>
      <scheme val="minor"/>
    </font>
    <font>
      <sz val="10"/>
      <color theme="5" tint="-0.249977111117893"/>
      <name val="Calibri"/>
      <family val="2"/>
      <scheme val="minor"/>
    </font>
    <font>
      <b/>
      <sz val="10"/>
      <color rgb="FF046A38"/>
      <name val="Arial"/>
      <family val="2"/>
    </font>
    <font>
      <sz val="10"/>
      <color rgb="FF046A38"/>
      <name val="Arial"/>
      <family val="2"/>
    </font>
    <font>
      <b/>
      <sz val="10"/>
      <color rgb="FF000099"/>
      <name val="Arial"/>
      <family val="2"/>
    </font>
    <font>
      <sz val="9"/>
      <name val="Calibri"/>
      <family val="2"/>
      <scheme val="minor"/>
    </font>
    <font>
      <sz val="9"/>
      <color theme="1"/>
      <name val="Calibri"/>
      <family val="2"/>
      <scheme val="minor"/>
    </font>
    <font>
      <b/>
      <sz val="9"/>
      <name val="Calibri"/>
      <family val="2"/>
      <scheme val="minor"/>
    </font>
    <font>
      <b/>
      <sz val="11"/>
      <color rgb="FFFF0000"/>
      <name val="Calibri"/>
      <family val="2"/>
      <scheme val="minor"/>
    </font>
    <font>
      <b/>
      <sz val="10"/>
      <color theme="0"/>
      <name val="Calibri"/>
      <family val="2"/>
      <scheme val="minor"/>
    </font>
    <font>
      <b/>
      <u/>
      <sz val="10"/>
      <color rgb="FF004F6C"/>
      <name val="Arial"/>
      <family val="2"/>
    </font>
    <font>
      <b/>
      <sz val="9"/>
      <color indexed="81"/>
      <name val="Tahoma"/>
      <family val="2"/>
    </font>
    <font>
      <sz val="10"/>
      <color theme="1"/>
      <name val="Arial"/>
      <family val="2"/>
    </font>
    <font>
      <b/>
      <sz val="14"/>
      <color theme="1"/>
      <name val="Arial"/>
      <family val="2"/>
    </font>
    <font>
      <sz val="20"/>
      <color theme="1"/>
      <name val="Arial"/>
      <family val="2"/>
    </font>
    <font>
      <b/>
      <sz val="10"/>
      <color indexed="81"/>
      <name val="Tahoma"/>
      <family val="2"/>
    </font>
    <font>
      <b/>
      <i/>
      <sz val="10"/>
      <color rgb="FF004F6C"/>
      <name val="Arial"/>
      <family val="2"/>
    </font>
    <font>
      <b/>
      <sz val="12"/>
      <color rgb="FFFF0000"/>
      <name val="Arial"/>
      <family val="2"/>
    </font>
    <font>
      <sz val="9"/>
      <color indexed="81"/>
      <name val="Tahoma"/>
      <family val="2"/>
    </font>
  </fonts>
  <fills count="42">
    <fill>
      <patternFill patternType="none"/>
    </fill>
    <fill>
      <patternFill patternType="gray125"/>
    </fill>
    <fill>
      <patternFill patternType="solid">
        <fgColor theme="1"/>
        <bgColor indexed="64"/>
      </patternFill>
    </fill>
    <fill>
      <patternFill patternType="solid">
        <fgColor rgb="FFCBC4BC"/>
        <bgColor indexed="64"/>
      </patternFill>
    </fill>
    <fill>
      <patternFill patternType="solid">
        <fgColor theme="4" tint="0.79995117038483843"/>
        <bgColor indexed="64"/>
      </patternFill>
    </fill>
    <fill>
      <patternFill patternType="solid">
        <fgColor theme="0"/>
        <bgColor indexed="64"/>
      </patternFill>
    </fill>
    <fill>
      <patternFill patternType="solid">
        <fgColor rgb="FFFFFFCC"/>
        <bgColor indexed="64"/>
      </patternFill>
    </fill>
    <fill>
      <patternFill patternType="solid">
        <fgColor theme="5" tint="0.59999389629810485"/>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rgb="FF9ADBE8"/>
        <bgColor indexed="64"/>
      </patternFill>
    </fill>
    <fill>
      <patternFill patternType="solid">
        <fgColor indexed="26"/>
        <bgColor indexed="64"/>
      </patternFill>
    </fill>
    <fill>
      <patternFill patternType="solid">
        <fgColor rgb="FF10A3C8"/>
        <bgColor indexed="64"/>
      </patternFill>
    </fill>
    <fill>
      <patternFill patternType="solid">
        <fgColor theme="0" tint="-4.9989318521683403E-2"/>
        <bgColor indexed="64"/>
      </patternFill>
    </fill>
    <fill>
      <patternFill patternType="solid">
        <fgColor rgb="FF004F6C"/>
        <bgColor indexed="64"/>
      </patternFill>
    </fill>
    <fill>
      <patternFill patternType="solid">
        <fgColor theme="0" tint="-0.14999847407452621"/>
        <bgColor indexed="64"/>
      </patternFill>
    </fill>
    <fill>
      <patternFill patternType="solid">
        <fgColor rgb="FFD3D3D3"/>
        <bgColor rgb="FFD3D3D3"/>
      </patternFill>
    </fill>
    <fill>
      <patternFill patternType="solid">
        <fgColor rgb="FFCCFFFF"/>
        <bgColor indexed="64"/>
      </patternFill>
    </fill>
    <fill>
      <patternFill patternType="solid">
        <fgColor rgb="FFFFFF00"/>
        <bgColor indexed="64"/>
      </patternFill>
    </fill>
    <fill>
      <patternFill patternType="solid">
        <fgColor rgb="FF046A38"/>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4" tint="0.79998168889431442"/>
        <bgColor indexed="64"/>
      </patternFill>
    </fill>
  </fills>
  <borders count="75">
    <border>
      <left/>
      <right/>
      <top/>
      <bottom/>
      <diagonal/>
    </border>
    <border>
      <left/>
      <right style="thin">
        <color rgb="FFCBC4BC"/>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rgb="FFCBC4BC"/>
      </left>
      <right/>
      <top/>
      <bottom style="thin">
        <color rgb="FFCBC4BC"/>
      </bottom>
      <diagonal/>
    </border>
    <border>
      <left/>
      <right style="thin">
        <color rgb="FFCBC4BC"/>
      </right>
      <top/>
      <bottom style="thin">
        <color rgb="FFCBC4BC"/>
      </bottom>
      <diagonal/>
    </border>
    <border>
      <left style="thin">
        <color rgb="FFCBC4BC"/>
      </left>
      <right/>
      <top style="thin">
        <color rgb="FFCBC4BC"/>
      </top>
      <bottom style="thin">
        <color rgb="FFCBC4BC"/>
      </bottom>
      <diagonal/>
    </border>
    <border>
      <left/>
      <right style="thin">
        <color rgb="FFCBC4BC"/>
      </right>
      <top style="thin">
        <color rgb="FFCBC4BC"/>
      </top>
      <bottom style="thin">
        <color rgb="FFCBC4BC"/>
      </bottom>
      <diagonal/>
    </border>
    <border>
      <left/>
      <right/>
      <top/>
      <bottom style="thin">
        <color rgb="FFCBC4BC"/>
      </bottom>
      <diagonal/>
    </border>
    <border>
      <left style="thin">
        <color rgb="FFCBC4BC"/>
      </left>
      <right style="thin">
        <color rgb="FFCBC4BC"/>
      </right>
      <top style="thin">
        <color rgb="FFCBC4BC"/>
      </top>
      <bottom style="thin">
        <color rgb="FFCBC4BC"/>
      </bottom>
      <diagonal/>
    </border>
    <border>
      <left/>
      <right/>
      <top style="thin">
        <color rgb="FFCBC4BC"/>
      </top>
      <bottom/>
      <diagonal/>
    </border>
    <border>
      <left style="thin">
        <color rgb="FFCBC4BC"/>
      </left>
      <right/>
      <top style="thin">
        <color rgb="FFCBC4BC"/>
      </top>
      <bottom/>
      <diagonal/>
    </border>
    <border>
      <left style="thin">
        <color rgb="FFCBC4BC"/>
      </left>
      <right/>
      <top/>
      <bottom/>
      <diagonal/>
    </border>
    <border>
      <left style="thin">
        <color rgb="FFCBC4BC"/>
      </left>
      <right style="thin">
        <color rgb="FFCBC4BC"/>
      </right>
      <top/>
      <bottom style="thin">
        <color rgb="FFCBC4BC"/>
      </bottom>
      <diagonal/>
    </border>
    <border>
      <left/>
      <right/>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style="thin">
        <color theme="2" tint="-9.9978637043366805E-2"/>
      </left>
      <right/>
      <top style="thin">
        <color theme="2" tint="-9.9978637043366805E-2"/>
      </top>
      <bottom/>
      <diagonal/>
    </border>
    <border>
      <left style="thin">
        <color theme="2" tint="-0.249977111117893"/>
      </left>
      <right style="thin">
        <color theme="2" tint="-0.249977111117893"/>
      </right>
      <top style="thin">
        <color theme="2" tint="-0.249977111117893"/>
      </top>
      <bottom style="thin">
        <color theme="2" tint="-9.9978637043366805E-2"/>
      </bottom>
      <diagonal/>
    </border>
    <border>
      <left style="thin">
        <color theme="2" tint="-0.249977111117893"/>
      </left>
      <right style="thin">
        <color theme="2" tint="-0.249977111117893"/>
      </right>
      <top style="thin">
        <color theme="2" tint="-9.9978637043366805E-2"/>
      </top>
      <bottom style="thin">
        <color theme="2" tint="-9.9978637043366805E-2"/>
      </bottom>
      <diagonal/>
    </border>
    <border>
      <left style="thin">
        <color theme="2" tint="-0.249977111117893"/>
      </left>
      <right style="thin">
        <color theme="2" tint="-0.249977111117893"/>
      </right>
      <top style="thin">
        <color theme="2" tint="-9.9978637043366805E-2"/>
      </top>
      <bottom style="thin">
        <color theme="2" tint="-0.249977111117893"/>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style="medium">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theme="0"/>
      </left>
      <right style="thin">
        <color theme="0"/>
      </right>
      <top style="thin">
        <color theme="0"/>
      </top>
      <bottom style="thin">
        <color theme="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auto="1"/>
      </right>
      <top style="thin">
        <color auto="1"/>
      </top>
      <bottom style="thin">
        <color auto="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indexed="62"/>
      </top>
      <bottom style="double">
        <color indexed="62"/>
      </bottom>
      <diagonal/>
    </border>
    <border>
      <left style="thin">
        <color rgb="FF10A3C8"/>
      </left>
      <right style="thin">
        <color rgb="FF10A3C8"/>
      </right>
      <top style="thin">
        <color rgb="FF10A3C8"/>
      </top>
      <bottom style="thin">
        <color rgb="FF10A3C8"/>
      </bottom>
      <diagonal/>
    </border>
    <border>
      <left/>
      <right/>
      <top style="thin">
        <color rgb="FFCBC4BC"/>
      </top>
      <bottom style="thin">
        <color rgb="FFCBC4B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2" tint="-9.9978637043366805E-2"/>
      </right>
      <top style="thin">
        <color theme="2" tint="-9.9978637043366805E-2"/>
      </top>
      <bottom style="thin">
        <color theme="2" tint="-9.9978637043366805E-2"/>
      </bottom>
      <diagonal/>
    </border>
    <border>
      <left style="thin">
        <color rgb="FFCBC4BC"/>
      </left>
      <right/>
      <top style="thin">
        <color theme="2" tint="-9.9978637043366805E-2"/>
      </top>
      <bottom style="thin">
        <color rgb="FFCBC4BC"/>
      </bottom>
      <diagonal/>
    </border>
    <border>
      <left/>
      <right style="thin">
        <color rgb="FFCBC4BC"/>
      </right>
      <top style="thin">
        <color theme="2" tint="-9.9978637043366805E-2"/>
      </top>
      <bottom style="thin">
        <color rgb="FFCBC4BC"/>
      </bottom>
      <diagonal/>
    </border>
    <border>
      <left/>
      <right style="thin">
        <color theme="0"/>
      </right>
      <top/>
      <bottom/>
      <diagonal/>
    </border>
    <border>
      <left style="thin">
        <color theme="0"/>
      </left>
      <right/>
      <top/>
      <bottom/>
      <diagonal/>
    </border>
    <border>
      <left style="thin">
        <color theme="2" tint="-9.9978637043366805E-2"/>
      </left>
      <right/>
      <top/>
      <bottom style="thin">
        <color theme="2" tint="-9.9978637043366805E-2"/>
      </bottom>
      <diagonal/>
    </border>
  </borders>
  <cellStyleXfs count="2909">
    <xf numFmtId="0" fontId="0" fillId="0" borderId="0"/>
    <xf numFmtId="0" fontId="17" fillId="0" borderId="0" applyNumberFormat="0" applyFill="0" applyBorder="0" applyAlignment="0" applyProtection="0"/>
    <xf numFmtId="0" fontId="19" fillId="0" borderId="21" applyNumberFormat="0" applyFill="0" applyAlignment="0" applyProtection="0"/>
    <xf numFmtId="0" fontId="6" fillId="0" borderId="22" applyNumberFormat="0" applyFill="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54" fillId="7" borderId="0" applyNumberFormat="0" applyBorder="0" applyAlignment="0" applyProtection="0"/>
    <xf numFmtId="0" fontId="27" fillId="16"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7" fillId="17" borderId="0" applyNumberFormat="0" applyBorder="0" applyAlignment="0" applyProtection="0"/>
    <xf numFmtId="0" fontId="28" fillId="18"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5" borderId="0" applyNumberFormat="0" applyBorder="0" applyAlignment="0" applyProtection="0"/>
    <xf numFmtId="4" fontId="2" fillId="26" borderId="23" applyNumberFormat="0" applyFont="0" applyBorder="0" applyAlignment="0">
      <alignment horizontal="center"/>
      <protection locked="0"/>
    </xf>
    <xf numFmtId="4" fontId="2" fillId="26" borderId="23" applyNumberFormat="0" applyFont="0" applyBorder="0" applyAlignment="0">
      <alignment horizontal="center"/>
      <protection locked="0"/>
    </xf>
    <xf numFmtId="4" fontId="2" fillId="26" borderId="23" applyNumberFormat="0" applyFont="0" applyBorder="0" applyAlignment="0">
      <alignment horizontal="center"/>
      <protection locked="0"/>
    </xf>
    <xf numFmtId="4" fontId="2" fillId="26" borderId="23" applyNumberFormat="0" applyFont="0" applyBorder="0" applyAlignment="0">
      <alignment horizontal="center"/>
      <protection locked="0"/>
    </xf>
    <xf numFmtId="4" fontId="2" fillId="26" borderId="23" applyNumberFormat="0" applyFont="0" applyBorder="0" applyAlignment="0">
      <alignment horizontal="center"/>
      <protection locked="0"/>
    </xf>
    <xf numFmtId="0" fontId="29" fillId="9" borderId="0" applyNumberFormat="0" applyBorder="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30" fillId="27" borderId="24" applyNumberFormat="0" applyAlignment="0" applyProtection="0"/>
    <xf numFmtId="0" fontId="16" fillId="4" borderId="8" applyNumberFormat="0" applyAlignment="0">
      <alignment horizontal="left" vertical="center" wrapText="1"/>
      <protection locked="0"/>
    </xf>
    <xf numFmtId="0" fontId="31" fillId="28" borderId="25" applyNumberFormat="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64" fontId="27" fillId="0" borderId="0" applyFont="0" applyFill="0" applyBorder="0" applyAlignment="0" applyProtection="0"/>
    <xf numFmtId="43" fontId="54"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44" fontId="2"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54"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32" fillId="0" borderId="0" applyFont="0" applyFill="0" applyBorder="0" applyAlignment="0" applyProtection="0"/>
    <xf numFmtId="44" fontId="54"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165" fontId="26" fillId="0" borderId="0" applyFont="0" applyFill="0" applyBorder="0" applyAlignment="0" applyProtection="0"/>
    <xf numFmtId="0" fontId="33" fillId="0" borderId="0" applyNumberFormat="0" applyFill="0" applyBorder="0" applyAlignment="0" applyProtection="0"/>
    <xf numFmtId="0" fontId="34" fillId="29" borderId="26">
      <alignment horizontal="center" vertical="center"/>
    </xf>
    <xf numFmtId="166" fontId="34" fillId="29" borderId="26">
      <alignment horizontal="right" vertical="center"/>
    </xf>
    <xf numFmtId="0" fontId="35" fillId="10" borderId="0" applyNumberFormat="0" applyBorder="0" applyAlignment="0" applyProtection="0"/>
    <xf numFmtId="4" fontId="2" fillId="13" borderId="23" applyNumberFormat="0" applyFont="0" applyBorder="0" applyAlignment="0">
      <alignment horizontal="center"/>
      <protection locked="0"/>
    </xf>
    <xf numFmtId="4" fontId="2" fillId="13" borderId="23" applyNumberFormat="0" applyFont="0" applyBorder="0" applyAlignment="0">
      <alignment horizontal="center"/>
      <protection locked="0"/>
    </xf>
    <xf numFmtId="4" fontId="2" fillId="13" borderId="23" applyNumberFormat="0" applyFont="0" applyBorder="0" applyAlignment="0">
      <alignment horizontal="center"/>
      <protection locked="0"/>
    </xf>
    <xf numFmtId="4" fontId="2" fillId="13" borderId="23" applyNumberFormat="0" applyFont="0" applyBorder="0" applyAlignment="0">
      <alignment horizontal="center"/>
      <protection locked="0"/>
    </xf>
    <xf numFmtId="4" fontId="2" fillId="13" borderId="23" applyNumberFormat="0" applyFont="0" applyBorder="0" applyAlignment="0">
      <alignment horizontal="center"/>
      <protection locked="0"/>
    </xf>
    <xf numFmtId="0" fontId="36" fillId="0" borderId="27" applyNumberFormat="0" applyFill="0" applyAlignment="0" applyProtection="0"/>
    <xf numFmtId="0" fontId="19" fillId="0" borderId="21" applyNumberFormat="0" applyFill="0" applyAlignment="0" applyProtection="0"/>
    <xf numFmtId="0" fontId="37" fillId="0" borderId="28" applyNumberFormat="0" applyFill="0" applyAlignment="0" applyProtection="0"/>
    <xf numFmtId="0" fontId="6" fillId="0" borderId="22" applyNumberFormat="0" applyFill="0" applyAlignment="0" applyProtection="0"/>
    <xf numFmtId="0" fontId="38" fillId="0" borderId="29"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39" fillId="0" borderId="0" applyNumberFormat="0" applyFill="0" applyBorder="0" applyAlignment="0" applyProtection="0"/>
    <xf numFmtId="0" fontId="41" fillId="0" borderId="0" applyNumberFormat="0" applyFill="0" applyBorder="0" applyAlignment="0" applyProtection="0"/>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4" fontId="2" fillId="0" borderId="30" applyNumberFormat="0" applyFont="0" applyBorder="0" applyAlignment="0">
      <alignment horizontal="center"/>
      <protection hidden="1"/>
    </xf>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2" fillId="13" borderId="24" applyNumberFormat="0" applyAlignment="0" applyProtection="0"/>
    <xf numFmtId="0" fontId="43" fillId="0" borderId="31" applyNumberFormat="0" applyFill="0" applyAlignment="0" applyProtection="0"/>
    <xf numFmtId="0" fontId="44" fillId="26"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54" fillId="0" borderId="0"/>
    <xf numFmtId="0" fontId="26" fillId="0" borderId="0"/>
    <xf numFmtId="0" fontId="26" fillId="0" borderId="0"/>
    <xf numFmtId="0" fontId="26" fillId="0" borderId="0"/>
    <xf numFmtId="0" fontId="26"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 fillId="0" borderId="0"/>
    <xf numFmtId="0" fontId="26" fillId="0" borderId="0"/>
    <xf numFmtId="0" fontId="5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54" fillId="0" borderId="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 fillId="30" borderId="32" applyNumberFormat="0" applyFont="0" applyAlignment="0" applyProtection="0"/>
    <xf numFmtId="0" fontId="26" fillId="6" borderId="20" applyNumberFormat="0" applyFont="0" applyAlignment="0" applyProtection="0"/>
    <xf numFmtId="0" fontId="26" fillId="6" borderId="20" applyNumberFormat="0" applyFont="0" applyAlignment="0" applyProtection="0"/>
    <xf numFmtId="0" fontId="26" fillId="6" borderId="20" applyNumberFormat="0" applyFont="0" applyAlignment="0" applyProtection="0"/>
    <xf numFmtId="0" fontId="26" fillId="6" borderId="20" applyNumberFormat="0" applyFon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0" fontId="45" fillId="27" borderId="33" applyNumberFormat="0" applyAlignment="0" applyProtection="0"/>
    <xf numFmtId="9" fontId="54"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2" fillId="0" borderId="0" applyFont="0" applyFill="0" applyBorder="0" applyAlignment="0" applyProtection="0"/>
    <xf numFmtId="9" fontId="54" fillId="0" borderId="0" applyFont="0" applyFill="0" applyBorder="0" applyAlignment="0" applyProtection="0"/>
    <xf numFmtId="9" fontId="4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47" fillId="0" borderId="0">
      <alignment vertical="center"/>
      <protection hidden="1"/>
    </xf>
    <xf numFmtId="0" fontId="48" fillId="31" borderId="34">
      <alignment horizontal="center"/>
    </xf>
    <xf numFmtId="0" fontId="49" fillId="0" borderId="0" applyNumberFormat="0" applyFill="0" applyBorder="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51" fillId="0" borderId="36">
      <alignment horizontal="center" vertical="center"/>
      <protection locked="0"/>
    </xf>
    <xf numFmtId="0" fontId="51" fillId="0" borderId="36">
      <alignment horizontal="left" vertical="top" wrapText="1"/>
      <protection locked="0"/>
    </xf>
    <xf numFmtId="0" fontId="52" fillId="0" borderId="0" applyNumberFormat="0" applyFill="0" applyBorder="0" applyAlignment="0" applyProtection="0"/>
    <xf numFmtId="43" fontId="54" fillId="0" borderId="0" applyFont="0" applyFill="0" applyBorder="0" applyAlignment="0" applyProtection="0"/>
    <xf numFmtId="9" fontId="105" fillId="0" borderId="0" applyFont="0" applyFill="0" applyBorder="0" applyAlignment="0" applyProtection="0"/>
  </cellStyleXfs>
  <cellXfs count="447">
    <xf numFmtId="0" fontId="0" fillId="0" borderId="0" xfId="0"/>
    <xf numFmtId="0" fontId="1" fillId="2" borderId="0" xfId="0" applyFont="1" applyFill="1"/>
    <xf numFmtId="0" fontId="1" fillId="2" borderId="0" xfId="0" applyFont="1" applyFill="1" applyAlignment="1">
      <alignment wrapText="1"/>
    </xf>
    <xf numFmtId="0" fontId="2" fillId="0" borderId="0" xfId="0" applyFont="1"/>
    <xf numFmtId="49" fontId="0" fillId="0" borderId="0" xfId="656" applyNumberFormat="1" applyFont="1"/>
    <xf numFmtId="0" fontId="3" fillId="0" borderId="0" xfId="0" applyFont="1"/>
    <xf numFmtId="49" fontId="4" fillId="0" borderId="0" xfId="656" applyNumberFormat="1" applyFont="1" applyFill="1"/>
    <xf numFmtId="0" fontId="3" fillId="0" borderId="0" xfId="0" applyFont="1" applyFill="1"/>
    <xf numFmtId="0" fontId="0" fillId="0" borderId="0" xfId="0" applyFill="1"/>
    <xf numFmtId="49" fontId="0" fillId="0" borderId="0" xfId="656" applyNumberFormat="1" applyFont="1" applyFill="1"/>
    <xf numFmtId="0" fontId="0" fillId="0" borderId="0" xfId="656" applyFont="1" applyAlignment="1" applyProtection="1">
      <alignment vertical="center"/>
      <protection hidden="1"/>
    </xf>
    <xf numFmtId="0" fontId="5" fillId="0" borderId="0" xfId="0" applyFont="1" applyAlignment="1" applyProtection="1">
      <alignment vertical="center"/>
      <protection hidden="1"/>
    </xf>
    <xf numFmtId="0" fontId="0" fillId="0" borderId="0" xfId="0" applyFont="1" applyAlignment="1" applyProtection="1">
      <alignment vertical="center"/>
      <protection hidden="1"/>
    </xf>
    <xf numFmtId="0" fontId="6" fillId="0" borderId="0" xfId="3" applyBorder="1" applyAlignment="1" applyProtection="1">
      <alignment vertical="center"/>
      <protection hidden="1"/>
    </xf>
    <xf numFmtId="9" fontId="0" fillId="0" borderId="0" xfId="0" applyNumberFormat="1" applyFont="1" applyAlignment="1" applyProtection="1">
      <alignment horizontal="right" vertical="center"/>
      <protection hidden="1"/>
    </xf>
    <xf numFmtId="0" fontId="2" fillId="0" borderId="0" xfId="0" applyFont="1" applyAlignment="1" applyProtection="1">
      <alignment horizontal="center" vertical="center"/>
      <protection hidden="1"/>
    </xf>
    <xf numFmtId="0" fontId="3"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Fill="1" applyBorder="1" applyAlignment="1" applyProtection="1">
      <alignment vertical="center"/>
      <protection hidden="1"/>
    </xf>
    <xf numFmtId="3" fontId="9" fillId="0" borderId="0" xfId="2" applyNumberFormat="1" applyFont="1" applyFill="1" applyBorder="1" applyAlignment="1" applyProtection="1">
      <alignment horizontal="left" vertical="top" wrapText="1"/>
      <protection hidden="1"/>
    </xf>
    <xf numFmtId="0" fontId="11" fillId="0" borderId="0" xfId="656" applyFont="1" applyAlignment="1" applyProtection="1">
      <alignment horizontal="left" vertical="center"/>
      <protection hidden="1"/>
    </xf>
    <xf numFmtId="0" fontId="0" fillId="0" borderId="0" xfId="656" applyFont="1" applyAlignment="1" applyProtection="1">
      <alignment horizontal="left" vertical="center" indent="1"/>
      <protection hidden="1"/>
    </xf>
    <xf numFmtId="0" fontId="12" fillId="0" borderId="0" xfId="656" applyFont="1" applyAlignment="1" applyProtection="1">
      <alignment horizontal="left" vertical="center" indent="1"/>
      <protection hidden="1"/>
    </xf>
    <xf numFmtId="0" fontId="13" fillId="0" borderId="0" xfId="660" applyFont="1" applyAlignment="1" applyProtection="1">
      <alignment horizontal="left" vertical="center" indent="1"/>
      <protection hidden="1"/>
    </xf>
    <xf numFmtId="0" fontId="14" fillId="0" borderId="0" xfId="673" applyFont="1" applyAlignment="1" applyProtection="1">
      <alignment vertical="center" wrapText="1"/>
      <protection hidden="1"/>
    </xf>
    <xf numFmtId="0" fontId="15" fillId="3" borderId="2" xfId="0" applyFont="1" applyFill="1" applyBorder="1" applyAlignment="1" applyProtection="1">
      <alignment horizontal="center" vertical="center" wrapText="1"/>
      <protection hidden="1"/>
    </xf>
    <xf numFmtId="0" fontId="16" fillId="4" borderId="3" xfId="283" applyBorder="1" applyAlignment="1">
      <alignment horizontal="center" vertical="center" wrapText="1"/>
      <protection locked="0"/>
    </xf>
    <xf numFmtId="0" fontId="11" fillId="0" borderId="0" xfId="656" applyFont="1" applyAlignment="1" applyProtection="1">
      <alignment vertical="center"/>
      <protection hidden="1"/>
    </xf>
    <xf numFmtId="0" fontId="12" fillId="0" borderId="0" xfId="656" applyFont="1" applyAlignment="1" applyProtection="1">
      <alignment vertical="center"/>
      <protection hidden="1"/>
    </xf>
    <xf numFmtId="0" fontId="16" fillId="5" borderId="9" xfId="283" applyFill="1" applyBorder="1" applyAlignment="1">
      <alignment vertical="center"/>
      <protection locked="0"/>
    </xf>
    <xf numFmtId="14" fontId="16" fillId="0" borderId="0" xfId="283" applyNumberFormat="1" applyFill="1" applyBorder="1" applyAlignment="1">
      <alignment vertical="center"/>
      <protection locked="0"/>
    </xf>
    <xf numFmtId="0" fontId="16" fillId="5" borderId="0" xfId="283" applyFill="1" applyBorder="1" applyAlignment="1">
      <alignment vertical="center"/>
      <protection locked="0"/>
    </xf>
    <xf numFmtId="3" fontId="9" fillId="5" borderId="0" xfId="2" applyNumberFormat="1" applyFont="1" applyFill="1" applyBorder="1" applyAlignment="1" applyProtection="1">
      <alignment horizontal="left" vertical="top" wrapText="1"/>
      <protection hidden="1"/>
    </xf>
    <xf numFmtId="0" fontId="16" fillId="4" borderId="5" xfId="283" applyBorder="1" applyAlignment="1">
      <alignment horizontal="left" vertical="center" wrapText="1"/>
      <protection locked="0"/>
    </xf>
    <xf numFmtId="0" fontId="16" fillId="4" borderId="3" xfId="283" applyBorder="1" applyAlignment="1">
      <alignment horizontal="left" vertical="center" wrapText="1"/>
      <protection locked="0"/>
    </xf>
    <xf numFmtId="167" fontId="16" fillId="0" borderId="0" xfId="0" applyNumberFormat="1" applyFont="1" applyAlignment="1" applyProtection="1">
      <alignment horizontal="center" vertical="center"/>
      <protection hidden="1"/>
    </xf>
    <xf numFmtId="0" fontId="2" fillId="0" borderId="0" xfId="656" applyFont="1" applyBorder="1" applyAlignment="1" applyProtection="1">
      <alignment horizontal="right" vertical="center"/>
      <protection hidden="1"/>
    </xf>
    <xf numFmtId="0" fontId="0" fillId="5" borderId="0" xfId="0" applyFont="1" applyFill="1" applyBorder="1" applyAlignment="1" applyProtection="1">
      <alignment vertical="center"/>
      <protection hidden="1"/>
    </xf>
    <xf numFmtId="14" fontId="16" fillId="4" borderId="12" xfId="283" applyNumberFormat="1" applyBorder="1" applyAlignment="1">
      <alignment horizontal="center" vertical="center"/>
      <protection locked="0"/>
    </xf>
    <xf numFmtId="0" fontId="10" fillId="0" borderId="0" xfId="673" applyFont="1" applyFill="1" applyAlignment="1" applyProtection="1">
      <alignment vertical="center"/>
      <protection hidden="1"/>
    </xf>
    <xf numFmtId="0" fontId="0" fillId="0" borderId="0" xfId="656" applyFont="1" applyAlignment="1" applyProtection="1">
      <alignment horizontal="right" vertical="center"/>
      <protection hidden="1"/>
    </xf>
    <xf numFmtId="14" fontId="16" fillId="0" borderId="0" xfId="283" applyNumberFormat="1" applyFill="1" applyBorder="1" applyAlignment="1">
      <alignment horizontal="center" vertical="center"/>
      <protection locked="0"/>
    </xf>
    <xf numFmtId="0" fontId="2" fillId="5" borderId="0" xfId="0" applyFont="1" applyFill="1" applyBorder="1" applyAlignment="1" applyProtection="1">
      <alignment horizontal="center" vertical="center"/>
      <protection hidden="1"/>
    </xf>
    <xf numFmtId="0" fontId="15" fillId="3" borderId="14" xfId="0" applyFont="1" applyFill="1" applyBorder="1" applyAlignment="1" applyProtection="1">
      <alignment horizontal="center" vertical="center" wrapText="1"/>
      <protection hidden="1"/>
    </xf>
    <xf numFmtId="0" fontId="15" fillId="0" borderId="0" xfId="0" applyFont="1" applyFill="1" applyBorder="1" applyAlignment="1" applyProtection="1">
      <alignment horizontal="center" vertical="center" wrapText="1"/>
      <protection hidden="1"/>
    </xf>
    <xf numFmtId="3" fontId="16" fillId="0" borderId="0" xfId="283" applyNumberFormat="1" applyFill="1" applyBorder="1" applyAlignment="1">
      <alignment horizontal="center" vertical="center" wrapText="1"/>
      <protection locked="0"/>
    </xf>
    <xf numFmtId="3" fontId="16" fillId="4" borderId="12" xfId="283" applyNumberFormat="1" applyBorder="1" applyAlignment="1">
      <alignment horizontal="center" vertical="center" wrapText="1"/>
      <protection locked="0"/>
    </xf>
    <xf numFmtId="9" fontId="16" fillId="4" borderId="12" xfId="283" applyNumberFormat="1" applyBorder="1" applyAlignment="1">
      <alignment horizontal="center" vertical="center" wrapText="1"/>
      <protection locked="0"/>
    </xf>
    <xf numFmtId="0" fontId="19" fillId="0" borderId="0" xfId="2" applyBorder="1" applyAlignment="1" applyProtection="1">
      <alignment vertical="center"/>
      <protection hidden="1"/>
    </xf>
    <xf numFmtId="0" fontId="18" fillId="0" borderId="0" xfId="673" applyFont="1" applyAlignment="1" applyProtection="1">
      <alignment vertical="center" wrapText="1"/>
      <protection hidden="1"/>
    </xf>
    <xf numFmtId="0" fontId="15" fillId="0" borderId="0" xfId="0" applyFont="1" applyFill="1" applyBorder="1" applyAlignment="1" applyProtection="1">
      <alignment vertical="center" wrapText="1"/>
      <protection hidden="1"/>
    </xf>
    <xf numFmtId="166" fontId="16" fillId="0" borderId="12" xfId="283" applyNumberFormat="1" applyFill="1" applyBorder="1" applyAlignment="1" applyProtection="1">
      <alignment horizontal="center" vertical="center" wrapText="1"/>
    </xf>
    <xf numFmtId="0" fontId="3" fillId="0" borderId="0" xfId="0" applyFont="1" applyBorder="1" applyAlignment="1" applyProtection="1">
      <alignment vertical="center"/>
      <protection hidden="1"/>
    </xf>
    <xf numFmtId="0" fontId="15" fillId="3" borderId="16" xfId="0" applyFont="1" applyFill="1" applyBorder="1" applyAlignment="1" applyProtection="1">
      <alignment horizontal="center" vertical="center" wrapText="1"/>
      <protection hidden="1"/>
    </xf>
    <xf numFmtId="166" fontId="16" fillId="0" borderId="3" xfId="283" applyNumberFormat="1" applyFill="1" applyBorder="1" applyAlignment="1" applyProtection="1">
      <alignment horizontal="center" vertical="center" wrapText="1"/>
    </xf>
    <xf numFmtId="166" fontId="20" fillId="0" borderId="17" xfId="283" applyNumberFormat="1" applyFont="1" applyFill="1" applyBorder="1" applyAlignment="1" applyProtection="1">
      <alignment horizontal="center" vertical="center" wrapText="1"/>
    </xf>
    <xf numFmtId="166" fontId="20" fillId="0" borderId="18" xfId="283" applyNumberFormat="1" applyFont="1" applyFill="1" applyBorder="1" applyAlignment="1" applyProtection="1">
      <alignment horizontal="center" vertical="center" wrapText="1"/>
    </xf>
    <xf numFmtId="166" fontId="20" fillId="0" borderId="19" xfId="283" applyNumberFormat="1" applyFont="1" applyFill="1" applyBorder="1" applyAlignment="1" applyProtection="1">
      <alignment horizontal="center" vertical="center" wrapText="1"/>
    </xf>
    <xf numFmtId="0" fontId="19" fillId="0" borderId="0" xfId="2" applyFill="1" applyBorder="1" applyAlignment="1" applyProtection="1">
      <alignment vertical="center" wrapText="1"/>
      <protection hidden="1"/>
    </xf>
    <xf numFmtId="0" fontId="19" fillId="0" borderId="0" xfId="2" applyBorder="1" applyAlignment="1" applyProtection="1">
      <alignment vertical="center" wrapText="1"/>
      <protection hidden="1"/>
    </xf>
    <xf numFmtId="0" fontId="0" fillId="0" borderId="0" xfId="656"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0" fillId="0" borderId="0" xfId="0" applyFont="1" applyFill="1" applyBorder="1" applyAlignment="1" applyProtection="1">
      <alignment vertical="center"/>
      <protection hidden="1"/>
    </xf>
    <xf numFmtId="0" fontId="2" fillId="0" borderId="0" xfId="0" applyFont="1" applyAlignment="1" applyProtection="1">
      <alignment horizontal="center" wrapText="1"/>
      <protection hidden="1"/>
    </xf>
    <xf numFmtId="3" fontId="16" fillId="0" borderId="0" xfId="283" applyNumberFormat="1" applyFill="1" applyBorder="1" applyAlignment="1" applyProtection="1">
      <alignment horizontal="center" vertical="center" wrapText="1"/>
      <protection hidden="1"/>
    </xf>
    <xf numFmtId="0" fontId="22" fillId="0" borderId="0" xfId="0" applyFont="1" applyAlignment="1">
      <alignment vertical="center"/>
    </xf>
    <xf numFmtId="0" fontId="17" fillId="0" borderId="0" xfId="1" applyAlignment="1">
      <alignment vertical="center"/>
    </xf>
    <xf numFmtId="0" fontId="22" fillId="0" borderId="0" xfId="1" applyFont="1" applyAlignment="1">
      <alignment vertical="center"/>
    </xf>
    <xf numFmtId="0" fontId="17" fillId="0" borderId="0" xfId="1" applyAlignment="1">
      <alignment horizontal="left" vertical="center" indent="1"/>
    </xf>
    <xf numFmtId="0" fontId="23" fillId="0" borderId="0" xfId="0" applyFont="1" applyAlignment="1">
      <alignment vertical="center"/>
    </xf>
    <xf numFmtId="0" fontId="24" fillId="0" borderId="0" xfId="0" applyFont="1" applyAlignment="1">
      <alignment vertical="center"/>
    </xf>
    <xf numFmtId="0" fontId="23" fillId="0" borderId="0" xfId="0" applyFont="1" applyAlignment="1">
      <alignment horizontal="justify" vertical="center"/>
    </xf>
    <xf numFmtId="0" fontId="25" fillId="0" borderId="0" xfId="0" applyFont="1" applyAlignment="1">
      <alignment horizontal="left" vertical="center" indent="2"/>
    </xf>
    <xf numFmtId="0" fontId="23" fillId="0" borderId="0" xfId="0" applyFont="1" applyAlignment="1">
      <alignment horizontal="left" vertical="center" indent="2"/>
    </xf>
    <xf numFmtId="0" fontId="23" fillId="0" borderId="0" xfId="0" applyFont="1" applyAlignment="1">
      <alignment horizontal="left" vertical="center" indent="4"/>
    </xf>
    <xf numFmtId="0" fontId="23" fillId="0" borderId="0" xfId="0" applyFont="1" applyAlignment="1">
      <alignment horizontal="left" vertical="center" indent="6"/>
    </xf>
    <xf numFmtId="0" fontId="13" fillId="0" borderId="0" xfId="0" applyFont="1" applyAlignment="1">
      <alignment horizontal="center"/>
    </xf>
    <xf numFmtId="0" fontId="0" fillId="0" borderId="0" xfId="0" applyAlignment="1">
      <alignment horizontal="center"/>
    </xf>
    <xf numFmtId="0" fontId="12" fillId="0" borderId="0" xfId="0" applyFont="1" applyAlignment="1">
      <alignment wrapText="1"/>
    </xf>
    <xf numFmtId="0" fontId="12" fillId="0" borderId="0" xfId="0" applyFont="1" applyAlignment="1">
      <alignment horizontal="center" wrapText="1"/>
    </xf>
    <xf numFmtId="0" fontId="0" fillId="0" borderId="0" xfId="0" applyAlignment="1">
      <alignment vertical="center"/>
    </xf>
    <xf numFmtId="15" fontId="0" fillId="0" borderId="0" xfId="0" applyNumberFormat="1" applyAlignment="1">
      <alignment vertical="center"/>
    </xf>
    <xf numFmtId="0" fontId="0" fillId="0" borderId="0" xfId="0" applyAlignment="1">
      <alignment horizontal="center" vertical="center"/>
    </xf>
    <xf numFmtId="0" fontId="0" fillId="0" borderId="0" xfId="0" applyAlignment="1">
      <alignment wrapText="1"/>
    </xf>
    <xf numFmtId="0" fontId="15" fillId="3" borderId="14" xfId="0" applyFont="1" applyFill="1" applyBorder="1" applyAlignment="1" applyProtection="1">
      <alignment horizontal="center" vertical="center" wrapText="1"/>
      <protection hidden="1"/>
    </xf>
    <xf numFmtId="0" fontId="58" fillId="32" borderId="38" xfId="0" applyFont="1" applyFill="1" applyBorder="1" applyAlignment="1" applyProtection="1">
      <alignment horizontal="left" vertical="center"/>
      <protection hidden="1"/>
    </xf>
    <xf numFmtId="0" fontId="58" fillId="32" borderId="39" xfId="0" applyFont="1" applyFill="1" applyBorder="1" applyAlignment="1" applyProtection="1">
      <alignment horizontal="left" vertical="center"/>
      <protection hidden="1"/>
    </xf>
    <xf numFmtId="0" fontId="0" fillId="32" borderId="39" xfId="0" applyFill="1" applyBorder="1" applyProtection="1">
      <protection hidden="1"/>
    </xf>
    <xf numFmtId="0" fontId="59" fillId="32" borderId="40" xfId="0" applyFont="1" applyFill="1" applyBorder="1" applyAlignment="1" applyProtection="1">
      <alignment horizontal="right" vertical="center"/>
      <protection hidden="1"/>
    </xf>
    <xf numFmtId="0" fontId="59" fillId="32" borderId="41" xfId="0" applyFont="1" applyFill="1" applyBorder="1" applyAlignment="1" applyProtection="1">
      <alignment horizontal="right" vertical="center"/>
      <protection hidden="1"/>
    </xf>
    <xf numFmtId="0" fontId="0" fillId="0" borderId="39" xfId="0" applyBorder="1" applyAlignment="1" applyProtection="1">
      <alignment vertical="center"/>
      <protection locked="0"/>
    </xf>
    <xf numFmtId="0" fontId="0" fillId="0" borderId="41" xfId="0" applyBorder="1" applyAlignment="1" applyProtection="1">
      <alignment vertical="center"/>
      <protection locked="0"/>
    </xf>
    <xf numFmtId="0" fontId="0" fillId="0" borderId="0" xfId="0" applyAlignment="1" applyProtection="1">
      <alignment vertical="center"/>
      <protection locked="0"/>
    </xf>
    <xf numFmtId="14" fontId="60" fillId="0" borderId="0" xfId="0" applyNumberFormat="1" applyFont="1" applyAlignment="1" applyProtection="1">
      <alignment horizontal="center" vertical="center"/>
      <protection hidden="1"/>
    </xf>
    <xf numFmtId="0" fontId="0" fillId="0" borderId="0" xfId="0" applyProtection="1">
      <protection hidden="1"/>
    </xf>
    <xf numFmtId="0" fontId="61" fillId="5" borderId="0" xfId="0" applyFont="1" applyFill="1" applyAlignment="1" applyProtection="1">
      <alignment horizontal="right" vertical="center"/>
      <protection hidden="1"/>
    </xf>
    <xf numFmtId="0" fontId="0" fillId="5" borderId="0" xfId="0" applyFill="1" applyAlignment="1" applyProtection="1">
      <alignment horizontal="left" vertical="center"/>
      <protection hidden="1"/>
    </xf>
    <xf numFmtId="0" fontId="0" fillId="5" borderId="0" xfId="0" applyFill="1" applyProtection="1">
      <protection hidden="1"/>
    </xf>
    <xf numFmtId="0" fontId="61" fillId="0" borderId="0" xfId="0" applyFont="1" applyAlignment="1" applyProtection="1">
      <alignment horizontal="right" vertical="center"/>
      <protection hidden="1"/>
    </xf>
    <xf numFmtId="168" fontId="60" fillId="0" borderId="0" xfId="0" applyNumberFormat="1" applyFont="1" applyAlignment="1" applyProtection="1">
      <alignment horizontal="left" vertical="center"/>
      <protection hidden="1"/>
    </xf>
    <xf numFmtId="0" fontId="62" fillId="33" borderId="0" xfId="0" applyFont="1" applyFill="1" applyProtection="1">
      <protection hidden="1"/>
    </xf>
    <xf numFmtId="0" fontId="62" fillId="0" borderId="0" xfId="0" applyFont="1" applyProtection="1">
      <protection hidden="1"/>
    </xf>
    <xf numFmtId="0" fontId="63" fillId="0" borderId="0" xfId="0" applyFont="1" applyAlignment="1" applyProtection="1">
      <alignment horizontal="center"/>
      <protection hidden="1"/>
    </xf>
    <xf numFmtId="0" fontId="62" fillId="0" borderId="0" xfId="0" applyFont="1" applyAlignment="1" applyProtection="1">
      <alignment horizontal="center"/>
      <protection hidden="1"/>
    </xf>
    <xf numFmtId="0" fontId="62" fillId="5" borderId="0" xfId="0" applyFont="1" applyFill="1" applyAlignment="1" applyProtection="1">
      <alignment horizontal="center"/>
      <protection hidden="1"/>
    </xf>
    <xf numFmtId="0" fontId="61" fillId="5" borderId="0" xfId="0" applyFont="1" applyFill="1" applyAlignment="1" applyProtection="1">
      <alignment horizontal="right"/>
      <protection hidden="1"/>
    </xf>
    <xf numFmtId="0" fontId="64" fillId="0" borderId="0" xfId="0" applyFont="1" applyAlignment="1" applyProtection="1">
      <alignment vertical="center" wrapText="1"/>
      <protection locked="0"/>
    </xf>
    <xf numFmtId="0" fontId="64" fillId="0" borderId="40" xfId="0" applyFont="1" applyBorder="1" applyAlignment="1" applyProtection="1">
      <alignment horizontal="center" vertical="center" wrapText="1"/>
      <protection locked="0"/>
    </xf>
    <xf numFmtId="0" fontId="64" fillId="0" borderId="0" xfId="0" applyFont="1" applyAlignment="1" applyProtection="1">
      <alignment horizontal="center" vertical="center" wrapText="1"/>
      <protection locked="0"/>
    </xf>
    <xf numFmtId="0" fontId="65" fillId="32" borderId="40" xfId="0" applyFont="1" applyFill="1" applyBorder="1" applyAlignment="1" applyProtection="1">
      <alignment horizontal="center" vertical="center" wrapText="1"/>
      <protection hidden="1"/>
    </xf>
    <xf numFmtId="0" fontId="65" fillId="0" borderId="0" xfId="0" applyFont="1" applyAlignment="1" applyProtection="1">
      <alignment vertical="center" wrapText="1"/>
      <protection hidden="1"/>
    </xf>
    <xf numFmtId="0" fontId="65" fillId="0" borderId="0" xfId="0" applyFont="1" applyAlignment="1" applyProtection="1">
      <alignment horizontal="center" vertical="center" wrapText="1"/>
      <protection hidden="1"/>
    </xf>
    <xf numFmtId="0" fontId="66" fillId="0" borderId="0" xfId="0" applyFont="1" applyAlignment="1" applyProtection="1">
      <alignment horizontal="center" vertical="center" wrapText="1"/>
      <protection hidden="1"/>
    </xf>
    <xf numFmtId="0" fontId="61" fillId="5" borderId="0" xfId="0" applyFont="1" applyFill="1" applyAlignment="1" applyProtection="1">
      <alignment wrapText="1"/>
      <protection hidden="1"/>
    </xf>
    <xf numFmtId="0" fontId="61" fillId="5" borderId="42" xfId="0" applyFont="1" applyFill="1" applyBorder="1" applyAlignment="1" applyProtection="1">
      <alignment horizontal="right" vertical="center"/>
      <protection hidden="1"/>
    </xf>
    <xf numFmtId="3" fontId="0" fillId="0" borderId="40" xfId="0" applyNumberFormat="1" applyBorder="1" applyAlignment="1">
      <alignment horizontal="center" vertical="center" wrapText="1"/>
    </xf>
    <xf numFmtId="0" fontId="67" fillId="0" borderId="40" xfId="0" applyFont="1" applyBorder="1" applyAlignment="1">
      <alignment horizontal="center" vertical="center" wrapText="1"/>
    </xf>
    <xf numFmtId="3" fontId="64" fillId="0" borderId="40" xfId="0" applyNumberFormat="1" applyFont="1" applyBorder="1" applyAlignment="1">
      <alignment horizontal="center" vertical="center" wrapText="1"/>
    </xf>
    <xf numFmtId="3" fontId="0" fillId="0" borderId="0" xfId="0" applyNumberFormat="1" applyAlignment="1" applyProtection="1">
      <alignment vertical="center" wrapText="1"/>
      <protection locked="0"/>
    </xf>
    <xf numFmtId="0" fontId="68" fillId="5" borderId="0" xfId="0" applyFont="1" applyFill="1" applyProtection="1">
      <protection hidden="1"/>
    </xf>
    <xf numFmtId="0" fontId="60" fillId="0" borderId="0" xfId="0" applyFont="1" applyAlignment="1" applyProtection="1">
      <alignment horizontal="center" vertical="center"/>
      <protection hidden="1"/>
    </xf>
    <xf numFmtId="0" fontId="67" fillId="0" borderId="0" xfId="0" applyFont="1" applyAlignment="1" applyProtection="1">
      <alignment horizontal="center" wrapText="1"/>
      <protection hidden="1"/>
    </xf>
    <xf numFmtId="0" fontId="68" fillId="5" borderId="0" xfId="0" applyFont="1" applyFill="1" applyAlignment="1" applyProtection="1">
      <alignment horizontal="right"/>
      <protection hidden="1"/>
    </xf>
    <xf numFmtId="0" fontId="68" fillId="0" borderId="0" xfId="0" applyFont="1" applyAlignment="1" applyProtection="1">
      <alignment horizontal="left" vertical="center"/>
      <protection hidden="1"/>
    </xf>
    <xf numFmtId="1" fontId="0" fillId="0" borderId="0" xfId="0" applyNumberFormat="1" applyProtection="1">
      <protection hidden="1"/>
    </xf>
    <xf numFmtId="0" fontId="64" fillId="0" borderId="0" xfId="0" applyFont="1" applyAlignment="1" applyProtection="1">
      <alignment vertical="center" wrapText="1"/>
      <protection hidden="1"/>
    </xf>
    <xf numFmtId="0" fontId="69" fillId="0" borderId="0" xfId="0" applyFont="1" applyAlignment="1" applyProtection="1">
      <alignment horizontal="left" vertical="center" wrapText="1"/>
      <protection hidden="1"/>
    </xf>
    <xf numFmtId="0" fontId="70" fillId="32" borderId="40" xfId="0" applyFont="1" applyFill="1" applyBorder="1" applyAlignment="1" applyProtection="1">
      <alignment horizontal="center" vertical="center"/>
      <protection hidden="1"/>
    </xf>
    <xf numFmtId="0" fontId="70" fillId="32" borderId="40" xfId="0" applyFont="1" applyFill="1" applyBorder="1" applyAlignment="1" applyProtection="1">
      <alignment vertical="center" wrapText="1"/>
      <protection hidden="1"/>
    </xf>
    <xf numFmtId="0" fontId="70" fillId="32" borderId="40" xfId="0" applyFont="1" applyFill="1" applyBorder="1" applyAlignment="1" applyProtection="1">
      <alignment horizontal="center" vertical="center" wrapText="1"/>
      <protection hidden="1"/>
    </xf>
    <xf numFmtId="0" fontId="65" fillId="35" borderId="40" xfId="0" applyFont="1" applyFill="1" applyBorder="1" applyAlignment="1">
      <alignment horizontal="center" vertical="center" wrapText="1" readingOrder="1"/>
    </xf>
    <xf numFmtId="0" fontId="70" fillId="5" borderId="40" xfId="0" applyFont="1" applyFill="1" applyBorder="1" applyAlignment="1" applyProtection="1">
      <alignment horizontal="center" vertical="center"/>
      <protection locked="0"/>
    </xf>
    <xf numFmtId="0" fontId="59" fillId="5" borderId="40" xfId="0" applyFont="1" applyFill="1" applyBorder="1" applyAlignment="1" applyProtection="1">
      <alignment horizontal="center" vertical="center" wrapText="1"/>
      <protection locked="0"/>
    </xf>
    <xf numFmtId="3" fontId="59" fillId="5" borderId="40" xfId="2907" applyNumberFormat="1" applyFont="1" applyFill="1" applyBorder="1" applyAlignment="1" applyProtection="1">
      <alignment horizontal="center" vertical="center" wrapText="1"/>
      <protection locked="0"/>
    </xf>
    <xf numFmtId="0" fontId="72" fillId="0" borderId="40" xfId="0" applyFont="1" applyBorder="1" applyAlignment="1">
      <alignment horizontal="center" vertical="center" wrapText="1"/>
    </xf>
    <xf numFmtId="0" fontId="60" fillId="0" borderId="0" xfId="0" applyFont="1" applyProtection="1">
      <protection hidden="1"/>
    </xf>
    <xf numFmtId="0" fontId="70" fillId="5" borderId="41" xfId="0" applyFont="1" applyFill="1" applyBorder="1" applyAlignment="1" applyProtection="1">
      <alignment horizontal="left" vertical="center" wrapText="1"/>
      <protection hidden="1"/>
    </xf>
    <xf numFmtId="0" fontId="59" fillId="5" borderId="40" xfId="0" applyFont="1" applyFill="1" applyBorder="1" applyAlignment="1" applyProtection="1">
      <alignment horizontal="left" vertical="center" wrapText="1"/>
      <protection hidden="1"/>
    </xf>
    <xf numFmtId="0" fontId="59" fillId="5" borderId="0" xfId="0" applyFont="1" applyFill="1" applyAlignment="1" applyProtection="1">
      <alignment horizontal="left" vertical="center" wrapText="1"/>
      <protection hidden="1"/>
    </xf>
    <xf numFmtId="0" fontId="59" fillId="5" borderId="40" xfId="0" applyFont="1" applyFill="1" applyBorder="1" applyAlignment="1" applyProtection="1">
      <alignment vertical="center" wrapText="1"/>
      <protection locked="0"/>
    </xf>
    <xf numFmtId="0" fontId="70" fillId="5" borderId="0" xfId="0" applyFont="1" applyFill="1" applyAlignment="1" applyProtection="1">
      <alignment horizontal="center" vertical="center"/>
      <protection hidden="1"/>
    </xf>
    <xf numFmtId="0" fontId="70" fillId="5" borderId="0" xfId="0" applyFont="1" applyFill="1" applyAlignment="1" applyProtection="1">
      <alignment vertical="center" wrapText="1"/>
      <protection locked="0"/>
    </xf>
    <xf numFmtId="0" fontId="70" fillId="5" borderId="0" xfId="0" applyFont="1" applyFill="1" applyAlignment="1" applyProtection="1">
      <alignment horizontal="center" vertical="center" wrapText="1"/>
      <protection locked="0"/>
    </xf>
    <xf numFmtId="3" fontId="59" fillId="5" borderId="0" xfId="2907" applyNumberFormat="1" applyFont="1" applyFill="1" applyBorder="1" applyAlignment="1" applyProtection="1">
      <alignment horizontal="center" vertical="center" wrapText="1"/>
      <protection locked="0"/>
    </xf>
    <xf numFmtId="0" fontId="73" fillId="0" borderId="0" xfId="0" applyFont="1" applyAlignment="1">
      <alignment horizontal="center" vertical="center" wrapText="1" readingOrder="1"/>
    </xf>
    <xf numFmtId="0" fontId="74" fillId="0" borderId="0" xfId="0" applyFont="1" applyAlignment="1">
      <alignment horizontal="center" vertical="center" wrapText="1" readingOrder="1"/>
    </xf>
    <xf numFmtId="0" fontId="56" fillId="5" borderId="0" xfId="0" applyFont="1" applyFill="1" applyAlignment="1" applyProtection="1">
      <alignment vertical="center"/>
      <protection hidden="1"/>
    </xf>
    <xf numFmtId="0" fontId="70" fillId="5" borderId="0" xfId="0" applyFont="1" applyFill="1" applyAlignment="1" applyProtection="1">
      <alignment horizontal="left" vertical="center" wrapText="1"/>
      <protection hidden="1"/>
    </xf>
    <xf numFmtId="2" fontId="70" fillId="5" borderId="0" xfId="0" applyNumberFormat="1" applyFont="1" applyFill="1" applyAlignment="1" applyProtection="1">
      <alignment horizontal="center" vertical="center" wrapText="1"/>
      <protection hidden="1"/>
    </xf>
    <xf numFmtId="0" fontId="59" fillId="5" borderId="0" xfId="0" applyFont="1" applyFill="1" applyAlignment="1" applyProtection="1">
      <alignment horizontal="left" vertical="center" wrapText="1"/>
      <protection locked="0"/>
    </xf>
    <xf numFmtId="3" fontId="59" fillId="0" borderId="0" xfId="2907" applyNumberFormat="1" applyFont="1" applyFill="1" applyBorder="1" applyAlignment="1" applyProtection="1">
      <alignment horizontal="center" vertical="center" wrapText="1"/>
      <protection locked="0"/>
    </xf>
    <xf numFmtId="0" fontId="77" fillId="5" borderId="0" xfId="0" applyFont="1" applyFill="1" applyAlignment="1" applyProtection="1">
      <alignment horizontal="left" vertical="center" wrapText="1"/>
      <protection hidden="1"/>
    </xf>
    <xf numFmtId="0" fontId="77" fillId="0" borderId="0" xfId="0" applyFont="1" applyAlignment="1" applyProtection="1">
      <alignment horizontal="left" vertical="center" wrapText="1"/>
      <protection hidden="1"/>
    </xf>
    <xf numFmtId="0" fontId="78" fillId="0" borderId="0" xfId="0" applyFont="1" applyAlignment="1" applyProtection="1">
      <alignment horizontal="left" vertical="center" wrapText="1"/>
      <protection hidden="1"/>
    </xf>
    <xf numFmtId="0" fontId="62" fillId="33" borderId="49" xfId="0" applyFont="1" applyFill="1" applyBorder="1" applyAlignment="1" applyProtection="1">
      <alignment vertical="center"/>
      <protection hidden="1"/>
    </xf>
    <xf numFmtId="0" fontId="62" fillId="0" borderId="0" xfId="0" applyFont="1" applyAlignment="1" applyProtection="1">
      <alignment vertical="center"/>
      <protection hidden="1"/>
    </xf>
    <xf numFmtId="0" fontId="63" fillId="0" borderId="0" xfId="0" applyFont="1" applyAlignment="1" applyProtection="1">
      <alignment horizontal="center" vertical="center"/>
      <protection hidden="1"/>
    </xf>
    <xf numFmtId="0" fontId="0" fillId="0" borderId="0" xfId="0" applyAlignment="1" applyProtection="1">
      <alignment vertical="center"/>
      <protection hidden="1"/>
    </xf>
    <xf numFmtId="0" fontId="61" fillId="5" borderId="45" xfId="0" applyFont="1" applyFill="1" applyBorder="1" applyAlignment="1" applyProtection="1">
      <alignment vertical="center"/>
      <protection hidden="1"/>
    </xf>
    <xf numFmtId="0" fontId="61" fillId="5" borderId="46" xfId="0" applyFont="1" applyFill="1" applyBorder="1" applyAlignment="1" applyProtection="1">
      <alignment vertical="center"/>
      <protection hidden="1"/>
    </xf>
    <xf numFmtId="0" fontId="0" fillId="5" borderId="46" xfId="0" applyFill="1" applyBorder="1" applyProtection="1">
      <protection hidden="1"/>
    </xf>
    <xf numFmtId="0" fontId="0" fillId="0" borderId="54" xfId="0" applyBorder="1" applyProtection="1">
      <protection hidden="1"/>
    </xf>
    <xf numFmtId="0" fontId="81" fillId="5" borderId="54" xfId="0" applyFont="1" applyFill="1" applyBorder="1" applyAlignment="1" applyProtection="1">
      <alignment horizontal="left" vertical="center" indent="1"/>
      <protection hidden="1"/>
    </xf>
    <xf numFmtId="0" fontId="81" fillId="5" borderId="0" xfId="0" applyFont="1" applyFill="1" applyAlignment="1" applyProtection="1">
      <alignment vertical="center"/>
      <protection hidden="1"/>
    </xf>
    <xf numFmtId="0" fontId="81" fillId="0" borderId="0" xfId="0" applyFont="1" applyAlignment="1" applyProtection="1">
      <alignment vertical="center"/>
      <protection hidden="1"/>
    </xf>
    <xf numFmtId="0" fontId="83" fillId="0" borderId="0" xfId="0" applyFont="1" applyAlignment="1" applyProtection="1">
      <alignment horizontal="left" vertical="center" indent="2"/>
      <protection hidden="1"/>
    </xf>
    <xf numFmtId="0" fontId="81" fillId="5" borderId="48" xfId="0" applyFont="1" applyFill="1" applyBorder="1" applyAlignment="1" applyProtection="1">
      <alignment horizontal="left" vertical="center" indent="1"/>
      <protection hidden="1"/>
    </xf>
    <xf numFmtId="0" fontId="81" fillId="5" borderId="49" xfId="0" applyFont="1" applyFill="1" applyBorder="1" applyAlignment="1" applyProtection="1">
      <alignment vertical="center" wrapText="1"/>
      <protection hidden="1"/>
    </xf>
    <xf numFmtId="0" fontId="81" fillId="0" borderId="0" xfId="0" applyFont="1" applyAlignment="1" applyProtection="1">
      <alignment vertical="center" wrapText="1"/>
      <protection hidden="1"/>
    </xf>
    <xf numFmtId="0" fontId="83" fillId="0" borderId="0" xfId="0" applyFont="1" applyAlignment="1" applyProtection="1">
      <alignment horizontal="left" vertical="center" wrapText="1" indent="2"/>
      <protection hidden="1"/>
    </xf>
    <xf numFmtId="0" fontId="67" fillId="5" borderId="45" xfId="0" applyFont="1" applyFill="1" applyBorder="1" applyAlignment="1" applyProtection="1">
      <alignment vertical="center"/>
      <protection hidden="1"/>
    </xf>
    <xf numFmtId="0" fontId="67" fillId="5" borderId="46" xfId="0" applyFont="1" applyFill="1" applyBorder="1" applyAlignment="1" applyProtection="1">
      <alignment vertical="center"/>
      <protection hidden="1"/>
    </xf>
    <xf numFmtId="0" fontId="67" fillId="0" borderId="0" xfId="0" applyFont="1" applyAlignment="1" applyProtection="1">
      <alignment vertical="center"/>
      <protection locked="0"/>
    </xf>
    <xf numFmtId="0" fontId="84" fillId="0" borderId="0" xfId="0" applyFont="1" applyAlignment="1" applyProtection="1">
      <alignment horizontal="center" vertical="center"/>
      <protection hidden="1"/>
    </xf>
    <xf numFmtId="0" fontId="67" fillId="5" borderId="54" xfId="0" applyFont="1" applyFill="1" applyBorder="1" applyAlignment="1" applyProtection="1">
      <alignment vertical="center"/>
      <protection hidden="1"/>
    </xf>
    <xf numFmtId="0" fontId="67" fillId="5" borderId="0" xfId="0" applyFont="1" applyFill="1" applyAlignment="1" applyProtection="1">
      <alignment vertical="center"/>
      <protection hidden="1"/>
    </xf>
    <xf numFmtId="0" fontId="67" fillId="36" borderId="38" xfId="0" applyFont="1" applyFill="1" applyBorder="1" applyAlignment="1" applyProtection="1">
      <alignment vertical="center"/>
      <protection locked="0"/>
    </xf>
    <xf numFmtId="0" fontId="67" fillId="36" borderId="39" xfId="0" applyFont="1" applyFill="1" applyBorder="1" applyAlignment="1" applyProtection="1">
      <alignment vertical="center"/>
      <protection locked="0"/>
    </xf>
    <xf numFmtId="0" fontId="67" fillId="36" borderId="41" xfId="0" applyFont="1" applyFill="1" applyBorder="1" applyAlignment="1" applyProtection="1">
      <alignment vertical="center"/>
      <protection locked="0"/>
    </xf>
    <xf numFmtId="0" fontId="0" fillId="36" borderId="39" xfId="0" applyFill="1" applyBorder="1" applyAlignment="1" applyProtection="1">
      <alignment vertical="center"/>
      <protection locked="0"/>
    </xf>
    <xf numFmtId="0" fontId="67" fillId="5" borderId="0" xfId="0" applyFont="1" applyFill="1" applyAlignment="1" applyProtection="1">
      <alignment horizontal="right" vertical="center"/>
      <protection hidden="1"/>
    </xf>
    <xf numFmtId="0" fontId="60" fillId="0" borderId="0" xfId="0" applyFont="1" applyAlignment="1" applyProtection="1">
      <alignment horizontal="center"/>
      <protection hidden="1"/>
    </xf>
    <xf numFmtId="0" fontId="67" fillId="5" borderId="48" xfId="0" applyFont="1" applyFill="1" applyBorder="1" applyAlignment="1" applyProtection="1">
      <alignment vertical="center"/>
      <protection hidden="1"/>
    </xf>
    <xf numFmtId="0" fontId="67" fillId="5" borderId="49" xfId="0" applyFont="1" applyFill="1" applyBorder="1" applyAlignment="1" applyProtection="1">
      <alignment vertical="center"/>
      <protection hidden="1"/>
    </xf>
    <xf numFmtId="0" fontId="67" fillId="5" borderId="49" xfId="0" applyFont="1" applyFill="1" applyBorder="1" applyAlignment="1" applyProtection="1">
      <alignment horizontal="right" vertical="center"/>
      <protection hidden="1"/>
    </xf>
    <xf numFmtId="0" fontId="0" fillId="36" borderId="38" xfId="0" applyFill="1" applyBorder="1" applyAlignment="1" applyProtection="1">
      <alignment vertical="center"/>
      <protection locked="0"/>
    </xf>
    <xf numFmtId="0" fontId="0" fillId="36" borderId="41" xfId="0" applyFill="1" applyBorder="1" applyAlignment="1" applyProtection="1">
      <alignment vertical="center"/>
      <protection locked="0"/>
    </xf>
    <xf numFmtId="0" fontId="61" fillId="36" borderId="38" xfId="0" applyFont="1" applyFill="1" applyBorder="1" applyAlignment="1" applyProtection="1">
      <alignment vertical="center" wrapText="1"/>
      <protection locked="0"/>
    </xf>
    <xf numFmtId="0" fontId="61" fillId="36" borderId="39" xfId="0" applyFont="1" applyFill="1" applyBorder="1" applyAlignment="1" applyProtection="1">
      <alignment vertical="center" wrapText="1"/>
      <protection locked="0"/>
    </xf>
    <xf numFmtId="0" fontId="61" fillId="36" borderId="41" xfId="0" applyFont="1" applyFill="1" applyBorder="1" applyAlignment="1" applyProtection="1">
      <alignment vertical="center" wrapText="1"/>
      <protection locked="0"/>
    </xf>
    <xf numFmtId="0" fontId="87" fillId="5" borderId="40" xfId="0" applyFont="1" applyFill="1" applyBorder="1" applyAlignment="1" applyProtection="1">
      <alignment horizontal="left" vertical="center"/>
      <protection hidden="1"/>
    </xf>
    <xf numFmtId="0" fontId="88" fillId="5" borderId="0" xfId="0" applyFont="1" applyFill="1" applyAlignment="1" applyProtection="1">
      <alignment vertical="center"/>
      <protection hidden="1"/>
    </xf>
    <xf numFmtId="0" fontId="61" fillId="5" borderId="0" xfId="0" applyFont="1" applyFill="1" applyAlignment="1" applyProtection="1">
      <alignment horizontal="justify" vertical="center"/>
      <protection hidden="1"/>
    </xf>
    <xf numFmtId="0" fontId="89" fillId="5" borderId="0" xfId="0" applyFont="1" applyFill="1" applyAlignment="1" applyProtection="1">
      <alignment vertical="center" wrapText="1"/>
      <protection hidden="1"/>
    </xf>
    <xf numFmtId="0" fontId="89" fillId="5" borderId="0" xfId="0" applyFont="1" applyFill="1" applyAlignment="1" applyProtection="1">
      <alignment vertical="center"/>
      <protection hidden="1"/>
    </xf>
    <xf numFmtId="0" fontId="89" fillId="0" borderId="0" xfId="0" applyFont="1" applyAlignment="1" applyProtection="1">
      <alignment vertical="center"/>
      <protection hidden="1"/>
    </xf>
    <xf numFmtId="3" fontId="67" fillId="0" borderId="40" xfId="0" applyNumberFormat="1" applyFont="1" applyBorder="1" applyAlignment="1">
      <alignment horizontal="center" vertical="center" wrapText="1"/>
    </xf>
    <xf numFmtId="0" fontId="59" fillId="32" borderId="38" xfId="0" applyFont="1" applyFill="1" applyBorder="1" applyAlignment="1" applyProtection="1">
      <alignment horizontal="right" vertical="center"/>
      <protection hidden="1"/>
    </xf>
    <xf numFmtId="0" fontId="0" fillId="37" borderId="55" xfId="0" applyFill="1" applyBorder="1" applyProtection="1">
      <protection locked="0" hidden="1"/>
    </xf>
    <xf numFmtId="0" fontId="68" fillId="0" borderId="0" xfId="0" applyFont="1" applyAlignment="1" applyProtection="1">
      <alignment vertical="center"/>
      <protection hidden="1"/>
    </xf>
    <xf numFmtId="0" fontId="67" fillId="0" borderId="40" xfId="0" applyFont="1" applyBorder="1" applyAlignment="1" applyProtection="1">
      <alignment horizontal="center" wrapText="1"/>
      <protection hidden="1"/>
    </xf>
    <xf numFmtId="1" fontId="0" fillId="0" borderId="44" xfId="0" applyNumberFormat="1" applyBorder="1" applyAlignment="1" applyProtection="1">
      <alignment horizontal="center" vertical="center"/>
      <protection locked="0" hidden="1"/>
    </xf>
    <xf numFmtId="0" fontId="71" fillId="0" borderId="0" xfId="0" applyFont="1" applyProtection="1">
      <protection hidden="1"/>
    </xf>
    <xf numFmtId="0" fontId="93" fillId="5" borderId="39" xfId="0" applyFont="1" applyFill="1" applyBorder="1" applyAlignment="1" applyProtection="1">
      <alignment vertical="center" wrapText="1"/>
      <protection hidden="1"/>
    </xf>
    <xf numFmtId="0" fontId="94" fillId="5" borderId="0" xfId="0" applyFont="1" applyFill="1" applyAlignment="1" applyProtection="1">
      <alignment horizontal="left" vertical="center"/>
      <protection hidden="1"/>
    </xf>
    <xf numFmtId="0" fontId="67" fillId="0" borderId="0" xfId="0" applyFont="1" applyAlignment="1" applyProtection="1">
      <alignment horizontal="right" vertical="center"/>
      <protection hidden="1"/>
    </xf>
    <xf numFmtId="0" fontId="67"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horizontal="right" vertical="top"/>
      <protection hidden="1"/>
    </xf>
    <xf numFmtId="0" fontId="0" fillId="0" borderId="0" xfId="0" applyAlignment="1" applyProtection="1">
      <alignment horizontal="justify" wrapText="1"/>
      <protection hidden="1"/>
    </xf>
    <xf numFmtId="0" fontId="99" fillId="0" borderId="0" xfId="0" applyFont="1"/>
    <xf numFmtId="0" fontId="102" fillId="0" borderId="0" xfId="0" applyFont="1" applyAlignment="1">
      <alignment horizontal="center" vertical="center" wrapText="1"/>
    </xf>
    <xf numFmtId="0" fontId="102" fillId="0" borderId="54" xfId="0" applyFont="1" applyBorder="1" applyAlignment="1">
      <alignment horizontal="center" vertical="center" wrapText="1"/>
    </xf>
    <xf numFmtId="0" fontId="99" fillId="0" borderId="0" xfId="0" applyFont="1" applyAlignment="1">
      <alignment wrapText="1"/>
    </xf>
    <xf numFmtId="0" fontId="77" fillId="0" borderId="0" xfId="0" applyFont="1"/>
    <xf numFmtId="49" fontId="68" fillId="0" borderId="0" xfId="0" applyNumberFormat="1" applyFont="1" applyAlignment="1">
      <alignment vertical="center" wrapText="1"/>
    </xf>
    <xf numFmtId="0" fontId="68" fillId="0" borderId="0" xfId="0" applyFont="1" applyAlignment="1">
      <alignment vertical="center" wrapText="1"/>
    </xf>
    <xf numFmtId="0" fontId="77" fillId="0" borderId="38" xfId="0" applyFont="1" applyBorder="1" applyAlignment="1" applyProtection="1">
      <alignment horizontal="center" vertical="center" wrapText="1"/>
      <protection locked="0"/>
    </xf>
    <xf numFmtId="49" fontId="77" fillId="0" borderId="41" xfId="0" applyNumberFormat="1" applyFont="1" applyBorder="1" applyAlignment="1" applyProtection="1">
      <alignment vertical="center" wrapText="1"/>
      <protection hidden="1"/>
    </xf>
    <xf numFmtId="0" fontId="77" fillId="0" borderId="40" xfId="0" applyFont="1" applyBorder="1" applyAlignment="1" applyProtection="1">
      <alignment horizontal="center" vertical="center" wrapText="1"/>
      <protection hidden="1"/>
    </xf>
    <xf numFmtId="49" fontId="77" fillId="0" borderId="47" xfId="0" applyNumberFormat="1" applyFont="1" applyBorder="1" applyAlignment="1" applyProtection="1">
      <alignment vertical="center" wrapText="1"/>
      <protection hidden="1"/>
    </xf>
    <xf numFmtId="0" fontId="77" fillId="0" borderId="43" xfId="0" applyFont="1" applyBorder="1" applyAlignment="1" applyProtection="1">
      <alignment horizontal="center" vertical="center" wrapText="1"/>
      <protection hidden="1"/>
    </xf>
    <xf numFmtId="0" fontId="77" fillId="0" borderId="45" xfId="0" applyFont="1" applyBorder="1" applyAlignment="1" applyProtection="1">
      <alignment horizontal="center" vertical="center" wrapText="1"/>
      <protection locked="0"/>
    </xf>
    <xf numFmtId="49" fontId="77" fillId="0" borderId="0" xfId="0" applyNumberFormat="1" applyFont="1" applyAlignment="1">
      <alignment wrapText="1"/>
    </xf>
    <xf numFmtId="0" fontId="77" fillId="0" borderId="0" xfId="0" applyFont="1" applyAlignment="1">
      <alignment wrapText="1"/>
    </xf>
    <xf numFmtId="0" fontId="84" fillId="0" borderId="0" xfId="660" applyFont="1" applyAlignment="1" applyProtection="1">
      <alignment horizontal="left" vertical="center" indent="1"/>
      <protection hidden="1"/>
    </xf>
    <xf numFmtId="0" fontId="0" fillId="29" borderId="65" xfId="0" applyFill="1" applyBorder="1"/>
    <xf numFmtId="0" fontId="0" fillId="29" borderId="68" xfId="0" applyFill="1" applyBorder="1"/>
    <xf numFmtId="0" fontId="80" fillId="0" borderId="65" xfId="0" applyFont="1" applyBorder="1"/>
    <xf numFmtId="0" fontId="15" fillId="3" borderId="14" xfId="0" applyFont="1" applyFill="1" applyBorder="1" applyAlignment="1" applyProtection="1">
      <alignment horizontal="center" vertical="center" wrapText="1"/>
      <protection hidden="1"/>
    </xf>
    <xf numFmtId="166" fontId="15" fillId="3" borderId="2" xfId="0" applyNumberFormat="1" applyFont="1" applyFill="1" applyBorder="1" applyAlignment="1" applyProtection="1">
      <alignment horizontal="left" vertical="center" wrapText="1"/>
      <protection hidden="1"/>
    </xf>
    <xf numFmtId="0" fontId="13" fillId="0" borderId="0" xfId="0" applyFont="1"/>
    <xf numFmtId="9" fontId="16" fillId="4" borderId="12" xfId="2908" applyFont="1" applyFill="1" applyBorder="1" applyAlignment="1" applyProtection="1">
      <alignment horizontal="center" vertical="center" wrapText="1"/>
      <protection locked="0"/>
    </xf>
    <xf numFmtId="0" fontId="54" fillId="0" borderId="38" xfId="0" applyFont="1" applyBorder="1" applyAlignment="1" applyProtection="1">
      <alignment vertical="center"/>
      <protection locked="0"/>
    </xf>
    <xf numFmtId="0" fontId="12" fillId="0" borderId="0" xfId="0" applyFont="1" applyAlignment="1">
      <alignment horizontal="left"/>
    </xf>
    <xf numFmtId="0" fontId="15" fillId="3" borderId="14" xfId="0" applyFont="1" applyFill="1" applyBorder="1" applyAlignment="1" applyProtection="1">
      <alignment horizontal="center" vertical="center" wrapText="1"/>
      <protection hidden="1"/>
    </xf>
    <xf numFmtId="0" fontId="13" fillId="39" borderId="0" xfId="0" applyFont="1" applyFill="1" applyAlignment="1">
      <alignment horizontal="center"/>
    </xf>
    <xf numFmtId="0" fontId="20" fillId="32" borderId="40" xfId="0" applyFont="1" applyFill="1" applyBorder="1" applyAlignment="1" applyProtection="1">
      <alignment horizontal="center" vertical="center" wrapText="1"/>
      <protection hidden="1"/>
    </xf>
    <xf numFmtId="3" fontId="9" fillId="0" borderId="0" xfId="2" applyNumberFormat="1" applyFont="1" applyFill="1" applyBorder="1" applyAlignment="1" applyProtection="1">
      <alignment horizontal="left" vertical="top" wrapText="1"/>
      <protection hidden="1"/>
    </xf>
    <xf numFmtId="0" fontId="0" fillId="34" borderId="0" xfId="0" applyFill="1" applyAlignment="1">
      <alignment horizontal="center"/>
    </xf>
    <xf numFmtId="0" fontId="16" fillId="4" borderId="3" xfId="283" applyBorder="1" applyAlignment="1">
      <alignment horizontal="left" vertical="center" wrapText="1"/>
      <protection locked="0"/>
    </xf>
    <xf numFmtId="0" fontId="65" fillId="32" borderId="40" xfId="0" applyFont="1" applyFill="1" applyBorder="1" applyAlignment="1" applyProtection="1">
      <alignment horizontal="center" vertical="center" wrapText="1"/>
      <protection hidden="1"/>
    </xf>
    <xf numFmtId="0" fontId="64" fillId="0" borderId="0" xfId="0" applyFont="1" applyAlignment="1" applyProtection="1">
      <alignment horizontal="center" vertical="center" wrapText="1"/>
      <protection locked="0"/>
    </xf>
    <xf numFmtId="0" fontId="54" fillId="0" borderId="0" xfId="0" applyFont="1" applyAlignment="1" applyProtection="1">
      <alignment horizontal="right" vertical="center"/>
      <protection hidden="1"/>
    </xf>
    <xf numFmtId="14" fontId="16" fillId="0" borderId="0" xfId="283" applyNumberFormat="1" applyFill="1" applyBorder="1" applyAlignment="1">
      <alignment horizontal="center" vertical="center"/>
      <protection locked="0"/>
    </xf>
    <xf numFmtId="14" fontId="0" fillId="4" borderId="10" xfId="283" applyNumberFormat="1" applyFont="1" applyBorder="1" applyAlignment="1">
      <alignment vertical="center"/>
      <protection locked="0"/>
    </xf>
    <xf numFmtId="3" fontId="0" fillId="34" borderId="40" xfId="0" applyNumberFormat="1" applyFill="1" applyBorder="1" applyAlignment="1">
      <alignment horizontal="center" vertical="center" wrapText="1"/>
    </xf>
    <xf numFmtId="0" fontId="10" fillId="33" borderId="0" xfId="673" applyFont="1" applyFill="1" applyAlignment="1" applyProtection="1">
      <alignment vertical="center"/>
      <protection hidden="1"/>
    </xf>
    <xf numFmtId="0" fontId="0" fillId="0" borderId="0" xfId="0" applyAlignment="1"/>
    <xf numFmtId="0" fontId="63" fillId="0" borderId="72" xfId="0" applyFont="1" applyFill="1" applyBorder="1" applyAlignment="1">
      <alignment vertical="center"/>
    </xf>
    <xf numFmtId="3" fontId="8" fillId="0" borderId="0" xfId="2" applyNumberFormat="1" applyFont="1" applyFill="1" applyBorder="1" applyAlignment="1" applyProtection="1">
      <alignment horizontal="left" vertical="center"/>
      <protection hidden="1"/>
    </xf>
    <xf numFmtId="0" fontId="110" fillId="0" borderId="72" xfId="0" applyFont="1" applyFill="1" applyBorder="1" applyAlignment="1">
      <alignment vertical="center"/>
    </xf>
    <xf numFmtId="0" fontId="110" fillId="0" borderId="0" xfId="0" applyFont="1"/>
    <xf numFmtId="0" fontId="110" fillId="0" borderId="0" xfId="0" applyFont="1" applyAlignment="1">
      <alignment vertical="center"/>
    </xf>
    <xf numFmtId="0" fontId="110" fillId="0" borderId="0" xfId="0" applyFont="1" applyAlignment="1">
      <alignment vertical="center" wrapText="1"/>
    </xf>
    <xf numFmtId="0" fontId="15" fillId="3" borderId="14" xfId="0" applyFont="1" applyFill="1" applyBorder="1" applyAlignment="1" applyProtection="1">
      <alignment horizontal="center" vertical="center" wrapText="1"/>
      <protection hidden="1"/>
    </xf>
    <xf numFmtId="3" fontId="8" fillId="0" borderId="0" xfId="2" applyNumberFormat="1" applyFont="1" applyFill="1" applyBorder="1" applyAlignment="1" applyProtection="1">
      <alignment horizontal="left" vertical="center"/>
      <protection hidden="1"/>
    </xf>
    <xf numFmtId="3" fontId="9" fillId="0" borderId="0" xfId="2" applyNumberFormat="1" applyFont="1" applyFill="1" applyBorder="1" applyAlignment="1" applyProtection="1">
      <alignment horizontal="left" vertical="top" wrapText="1"/>
      <protection hidden="1"/>
    </xf>
    <xf numFmtId="0" fontId="54" fillId="0" borderId="0" xfId="0" applyFont="1"/>
    <xf numFmtId="0" fontId="16" fillId="4" borderId="3" xfId="283" applyBorder="1" applyAlignment="1">
      <alignment horizontal="left" vertical="center" wrapText="1"/>
      <protection locked="0"/>
    </xf>
    <xf numFmtId="1" fontId="16" fillId="4" borderId="12" xfId="283" applyNumberFormat="1" applyBorder="1" applyAlignment="1">
      <alignment horizontal="center" vertical="center" wrapText="1"/>
      <protection locked="0"/>
    </xf>
    <xf numFmtId="1" fontId="16" fillId="0" borderId="12" xfId="283" applyNumberFormat="1" applyFill="1" applyBorder="1" applyAlignment="1" applyProtection="1">
      <alignment horizontal="center" vertical="center" wrapText="1"/>
    </xf>
    <xf numFmtId="0" fontId="15" fillId="3" borderId="14" xfId="0" applyFont="1" applyFill="1" applyBorder="1" applyAlignment="1" applyProtection="1">
      <alignment horizontal="center" vertical="center" wrapText="1"/>
      <protection hidden="1"/>
    </xf>
    <xf numFmtId="3" fontId="8" fillId="0" borderId="0" xfId="2" applyNumberFormat="1" applyFont="1" applyFill="1" applyBorder="1" applyAlignment="1" applyProtection="1">
      <alignment horizontal="left" vertical="center"/>
      <protection hidden="1"/>
    </xf>
    <xf numFmtId="3" fontId="109" fillId="0" borderId="0" xfId="2" applyNumberFormat="1" applyFont="1" applyFill="1" applyBorder="1" applyAlignment="1" applyProtection="1">
      <alignment horizontal="left" vertical="top" wrapText="1"/>
      <protection hidden="1"/>
    </xf>
    <xf numFmtId="3" fontId="9" fillId="0" borderId="0" xfId="2" applyNumberFormat="1" applyFont="1" applyFill="1" applyBorder="1" applyAlignment="1" applyProtection="1">
      <alignment horizontal="left" vertical="top" wrapText="1"/>
      <protection hidden="1"/>
    </xf>
    <xf numFmtId="0" fontId="15" fillId="3" borderId="14" xfId="0" applyFont="1" applyFill="1" applyBorder="1" applyAlignment="1" applyProtection="1">
      <alignment horizontal="center" vertical="center" wrapText="1"/>
      <protection hidden="1"/>
    </xf>
    <xf numFmtId="0" fontId="2" fillId="0" borderId="0" xfId="656" applyFont="1" applyAlignment="1" applyProtection="1">
      <alignment horizontal="right" vertical="center"/>
      <protection hidden="1"/>
    </xf>
    <xf numFmtId="0" fontId="0" fillId="5" borderId="0" xfId="0" applyFill="1" applyAlignment="1" applyProtection="1">
      <alignment vertical="center"/>
      <protection hidden="1"/>
    </xf>
    <xf numFmtId="0" fontId="2" fillId="5" borderId="0" xfId="0" applyFont="1" applyFill="1" applyAlignment="1" applyProtection="1">
      <alignment horizontal="center" vertical="center"/>
      <protection hidden="1"/>
    </xf>
    <xf numFmtId="170" fontId="16" fillId="4" borderId="3" xfId="283" applyNumberFormat="1" applyBorder="1" applyAlignment="1">
      <alignment horizontal="center" vertical="center"/>
      <protection locked="0"/>
    </xf>
    <xf numFmtId="9" fontId="0" fillId="0" borderId="0" xfId="0" applyNumberFormat="1" applyAlignment="1" applyProtection="1">
      <alignment horizontal="right" vertical="center"/>
      <protection hidden="1"/>
    </xf>
    <xf numFmtId="3" fontId="16" fillId="5" borderId="12" xfId="283" applyNumberFormat="1" applyFill="1" applyBorder="1" applyAlignment="1" applyProtection="1">
      <alignment horizontal="center" vertical="center" wrapText="1"/>
    </xf>
    <xf numFmtId="1" fontId="16" fillId="41" borderId="12" xfId="283" applyNumberFormat="1" applyFill="1" applyBorder="1" applyAlignment="1" applyProtection="1">
      <alignment horizontal="center" vertical="center" wrapText="1"/>
      <protection locked="0"/>
    </xf>
    <xf numFmtId="14" fontId="0" fillId="5" borderId="5" xfId="283" applyNumberFormat="1" applyFont="1" applyFill="1" applyBorder="1" applyAlignment="1" applyProtection="1">
      <alignment horizontal="right" vertical="center"/>
    </xf>
    <xf numFmtId="14" fontId="54" fillId="4" borderId="8" xfId="283" applyNumberFormat="1" applyFont="1" applyAlignment="1" applyProtection="1">
      <alignment horizontal="center" vertical="center"/>
      <protection locked="0"/>
    </xf>
    <xf numFmtId="14" fontId="0" fillId="4" borderId="10" xfId="283" applyNumberFormat="1" applyFont="1" applyBorder="1" applyAlignment="1" applyProtection="1">
      <alignment vertical="center"/>
      <protection locked="0"/>
    </xf>
    <xf numFmtId="171" fontId="16" fillId="4" borderId="12" xfId="283" applyNumberFormat="1" applyBorder="1" applyAlignment="1">
      <alignment horizontal="center" vertical="center" wrapText="1"/>
      <protection locked="0"/>
    </xf>
    <xf numFmtId="0" fontId="13" fillId="0" borderId="0" xfId="0" applyFont="1" applyAlignment="1">
      <alignment wrapText="1"/>
    </xf>
    <xf numFmtId="22" fontId="0" fillId="0" borderId="0" xfId="0" applyNumberFormat="1"/>
    <xf numFmtId="0" fontId="16" fillId="4" borderId="5" xfId="283" applyFill="1" applyBorder="1" applyAlignment="1" applyProtection="1">
      <alignment horizontal="center" vertical="center" wrapText="1"/>
      <protection hidden="1"/>
    </xf>
    <xf numFmtId="0" fontId="16" fillId="4" borderId="6" xfId="283" applyFill="1" applyBorder="1" applyAlignment="1" applyProtection="1">
      <alignment horizontal="center" vertical="center" wrapText="1"/>
      <protection hidden="1"/>
    </xf>
    <xf numFmtId="0" fontId="16" fillId="5" borderId="3" xfId="283" applyFill="1" applyBorder="1" applyAlignment="1" applyProtection="1">
      <alignment horizontal="left" vertical="center" wrapText="1"/>
    </xf>
    <xf numFmtId="0" fontId="16" fillId="5" borderId="4" xfId="283" applyFill="1" applyBorder="1" applyAlignment="1" applyProtection="1">
      <alignment horizontal="left" vertical="center" wrapText="1"/>
    </xf>
    <xf numFmtId="0" fontId="16" fillId="4" borderId="70" xfId="283" applyBorder="1" applyAlignment="1">
      <alignment horizontal="left" vertical="center" wrapText="1"/>
      <protection locked="0"/>
    </xf>
    <xf numFmtId="0" fontId="16" fillId="4" borderId="71" xfId="283" applyBorder="1" applyAlignment="1">
      <alignment horizontal="left" vertical="center" wrapText="1"/>
      <protection locked="0"/>
    </xf>
    <xf numFmtId="0" fontId="16" fillId="4" borderId="3" xfId="283" applyFill="1" applyBorder="1" applyAlignment="1" applyProtection="1">
      <alignment horizontal="center" vertical="center" wrapText="1"/>
      <protection hidden="1"/>
    </xf>
    <xf numFmtId="0" fontId="16" fillId="4" borderId="4" xfId="283" applyFill="1" applyBorder="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166" fontId="15" fillId="3" borderId="2" xfId="0" applyNumberFormat="1" applyFont="1" applyFill="1" applyBorder="1" applyAlignment="1" applyProtection="1">
      <alignment horizontal="center" vertical="center" wrapText="1"/>
      <protection hidden="1"/>
    </xf>
    <xf numFmtId="166" fontId="15" fillId="3" borderId="2" xfId="0" applyNumberFormat="1" applyFont="1" applyFill="1" applyBorder="1" applyAlignment="1" applyProtection="1">
      <alignment horizontal="left" vertical="center" wrapText="1"/>
      <protection hidden="1"/>
    </xf>
    <xf numFmtId="0" fontId="15" fillId="3" borderId="14" xfId="0" applyFont="1" applyFill="1" applyBorder="1" applyAlignment="1" applyProtection="1">
      <alignment horizontal="center" vertical="center" wrapText="1"/>
      <protection hidden="1"/>
    </xf>
    <xf numFmtId="0" fontId="15" fillId="3" borderId="15" xfId="0" applyFont="1" applyFill="1" applyBorder="1" applyAlignment="1" applyProtection="1">
      <alignment horizontal="center" vertical="center" wrapText="1"/>
      <protection hidden="1"/>
    </xf>
    <xf numFmtId="166" fontId="15" fillId="3" borderId="14" xfId="0" applyNumberFormat="1" applyFont="1" applyFill="1" applyBorder="1" applyAlignment="1" applyProtection="1">
      <alignment horizontal="center" vertical="center" wrapText="1"/>
      <protection hidden="1"/>
    </xf>
    <xf numFmtId="166" fontId="15" fillId="3" borderId="69" xfId="0" applyNumberFormat="1" applyFont="1" applyFill="1" applyBorder="1" applyAlignment="1" applyProtection="1">
      <alignment horizontal="center" vertical="center" wrapText="1"/>
      <protection hidden="1"/>
    </xf>
    <xf numFmtId="0" fontId="18" fillId="0" borderId="13" xfId="673" applyFont="1" applyBorder="1" applyAlignment="1" applyProtection="1">
      <alignment horizontal="left" vertical="center" wrapText="1"/>
      <protection hidden="1"/>
    </xf>
    <xf numFmtId="0" fontId="18" fillId="0" borderId="0" xfId="673" applyFont="1" applyBorder="1" applyAlignment="1" applyProtection="1">
      <alignment horizontal="left" vertical="center" wrapText="1"/>
      <protection hidden="1"/>
    </xf>
    <xf numFmtId="0" fontId="15" fillId="3" borderId="0" xfId="0" applyFont="1" applyFill="1" applyBorder="1" applyAlignment="1" applyProtection="1">
      <alignment horizontal="center" vertical="center"/>
      <protection hidden="1"/>
    </xf>
    <xf numFmtId="0" fontId="15" fillId="3" borderId="74" xfId="0" applyFont="1" applyFill="1" applyBorder="1" applyAlignment="1" applyProtection="1">
      <alignment horizontal="center" vertical="center" wrapText="1"/>
      <protection hidden="1"/>
    </xf>
    <xf numFmtId="0" fontId="15" fillId="3" borderId="13" xfId="0" applyFont="1" applyFill="1" applyBorder="1" applyAlignment="1" applyProtection="1">
      <alignment horizontal="center" vertical="center" wrapText="1"/>
      <protection hidden="1"/>
    </xf>
    <xf numFmtId="3" fontId="8" fillId="0" borderId="0" xfId="2" applyNumberFormat="1" applyFont="1" applyFill="1" applyBorder="1" applyAlignment="1" applyProtection="1">
      <alignment horizontal="left" vertical="center" wrapText="1"/>
      <protection hidden="1"/>
    </xf>
    <xf numFmtId="3" fontId="8" fillId="0" borderId="0" xfId="2" applyNumberFormat="1" applyFont="1" applyFill="1" applyBorder="1" applyAlignment="1" applyProtection="1">
      <alignment horizontal="left" vertical="center"/>
      <protection hidden="1"/>
    </xf>
    <xf numFmtId="3" fontId="109" fillId="0" borderId="0" xfId="2" applyNumberFormat="1" applyFont="1" applyFill="1" applyBorder="1" applyAlignment="1" applyProtection="1">
      <alignment horizontal="left" vertical="top" wrapText="1"/>
      <protection hidden="1"/>
    </xf>
    <xf numFmtId="0" fontId="10" fillId="33" borderId="0" xfId="673" applyFont="1" applyFill="1" applyAlignment="1" applyProtection="1">
      <alignment horizontal="left" vertical="center"/>
      <protection hidden="1"/>
    </xf>
    <xf numFmtId="0" fontId="2" fillId="0" borderId="0" xfId="660" applyFont="1" applyAlignment="1" applyProtection="1">
      <alignment horizontal="left" vertical="center"/>
      <protection hidden="1"/>
    </xf>
    <xf numFmtId="0" fontId="84" fillId="0" borderId="0" xfId="660" applyFont="1" applyAlignment="1" applyProtection="1">
      <alignment horizontal="left" vertical="center"/>
      <protection hidden="1"/>
    </xf>
    <xf numFmtId="0" fontId="84" fillId="0" borderId="1" xfId="660" applyFont="1" applyBorder="1" applyAlignment="1" applyProtection="1">
      <alignment horizontal="left" vertical="center"/>
      <protection hidden="1"/>
    </xf>
    <xf numFmtId="3" fontId="9" fillId="0" borderId="0" xfId="2" applyNumberFormat="1" applyFont="1" applyFill="1" applyBorder="1" applyAlignment="1" applyProtection="1">
      <alignment horizontal="left" vertical="top" wrapText="1"/>
      <protection hidden="1"/>
    </xf>
    <xf numFmtId="14" fontId="0" fillId="4" borderId="5" xfId="283" applyNumberFormat="1" applyFont="1" applyBorder="1" applyAlignment="1">
      <alignment horizontal="left" vertical="center"/>
      <protection locked="0"/>
    </xf>
    <xf numFmtId="14" fontId="0" fillId="4" borderId="6" xfId="283" applyNumberFormat="1" applyFont="1" applyBorder="1" applyAlignment="1">
      <alignment horizontal="left" vertical="center"/>
      <protection locked="0"/>
    </xf>
    <xf numFmtId="14" fontId="16" fillId="0" borderId="11" xfId="283" applyNumberFormat="1" applyFill="1" applyBorder="1" applyAlignment="1">
      <alignment horizontal="left" vertical="center"/>
      <protection locked="0"/>
    </xf>
    <xf numFmtId="14" fontId="16" fillId="0" borderId="0" xfId="283" applyNumberFormat="1" applyFill="1" applyBorder="1" applyAlignment="1">
      <alignment horizontal="left" vertical="center"/>
      <protection locked="0"/>
    </xf>
    <xf numFmtId="167" fontId="54" fillId="4" borderId="5" xfId="283" applyNumberFormat="1" applyFont="1" applyBorder="1" applyAlignment="1" applyProtection="1">
      <alignment horizontal="left" vertical="center"/>
      <protection locked="0"/>
    </xf>
    <xf numFmtId="167" fontId="0" fillId="4" borderId="37" xfId="283" applyNumberFormat="1" applyFont="1" applyBorder="1" applyAlignment="1" applyProtection="1">
      <alignment horizontal="left" vertical="center"/>
      <protection locked="0"/>
    </xf>
    <xf numFmtId="167" fontId="0" fillId="4" borderId="6" xfId="283" applyNumberFormat="1" applyFont="1" applyBorder="1" applyAlignment="1" applyProtection="1">
      <alignment horizontal="left" vertical="center"/>
      <protection locked="0"/>
    </xf>
    <xf numFmtId="14" fontId="54" fillId="4" borderId="5" xfId="283" applyNumberFormat="1" applyFont="1" applyBorder="1" applyAlignment="1" applyProtection="1">
      <alignment horizontal="left" vertical="center"/>
      <protection locked="0"/>
    </xf>
    <xf numFmtId="14" fontId="54" fillId="4" borderId="6" xfId="283" applyNumberFormat="1" applyFont="1" applyBorder="1" applyAlignment="1" applyProtection="1">
      <alignment horizontal="left" vertical="center"/>
      <protection locked="0"/>
    </xf>
    <xf numFmtId="167" fontId="54" fillId="4" borderId="3" xfId="283" applyNumberFormat="1" applyFont="1" applyBorder="1" applyAlignment="1" applyProtection="1">
      <alignment horizontal="left" vertical="center"/>
      <protection locked="0"/>
    </xf>
    <xf numFmtId="167" fontId="0" fillId="4" borderId="7" xfId="283" applyNumberFormat="1" applyFont="1" applyBorder="1" applyAlignment="1" applyProtection="1">
      <alignment horizontal="left" vertical="center"/>
      <protection locked="0"/>
    </xf>
    <xf numFmtId="167" fontId="0" fillId="4" borderId="4" xfId="283" applyNumberFormat="1" applyFont="1" applyBorder="1" applyAlignment="1" applyProtection="1">
      <alignment horizontal="left" vertical="center"/>
      <protection locked="0"/>
    </xf>
    <xf numFmtId="167" fontId="54" fillId="4" borderId="37" xfId="283" applyNumberFormat="1" applyFont="1" applyBorder="1" applyAlignment="1" applyProtection="1">
      <alignment horizontal="left" vertical="center"/>
      <protection locked="0"/>
    </xf>
    <xf numFmtId="0" fontId="48" fillId="33" borderId="0" xfId="0" applyFont="1" applyFill="1" applyAlignment="1">
      <alignment horizontal="left"/>
    </xf>
    <xf numFmtId="0" fontId="106" fillId="0" borderId="0" xfId="0" applyFont="1" applyAlignment="1">
      <alignment horizontal="left"/>
    </xf>
    <xf numFmtId="0" fontId="62" fillId="33" borderId="0" xfId="0" applyFont="1" applyFill="1" applyAlignment="1">
      <alignment horizontal="left" vertical="center" wrapText="1"/>
    </xf>
    <xf numFmtId="0" fontId="62" fillId="33" borderId="73" xfId="0" applyFont="1" applyFill="1" applyBorder="1" applyAlignment="1">
      <alignment horizontal="left" vertical="center"/>
    </xf>
    <xf numFmtId="0" fontId="62" fillId="33" borderId="0" xfId="0" applyFont="1" applyFill="1" applyAlignment="1">
      <alignment horizontal="left" vertical="center"/>
    </xf>
    <xf numFmtId="0" fontId="17" fillId="33" borderId="0" xfId="1" applyFill="1" applyAlignment="1">
      <alignment horizontal="left" vertical="center"/>
    </xf>
    <xf numFmtId="0" fontId="65" fillId="35" borderId="38" xfId="0" applyFont="1" applyFill="1" applyBorder="1" applyAlignment="1">
      <alignment horizontal="center" vertical="center" wrapText="1" readingOrder="1"/>
    </xf>
    <xf numFmtId="0" fontId="65" fillId="35" borderId="30" xfId="0" applyFont="1" applyFill="1" applyBorder="1" applyAlignment="1">
      <alignment horizontal="center" vertical="center" wrapText="1" readingOrder="1"/>
    </xf>
    <xf numFmtId="0" fontId="70" fillId="32" borderId="38" xfId="0" applyFont="1" applyFill="1" applyBorder="1" applyAlignment="1" applyProtection="1">
      <alignment horizontal="center" vertical="center" wrapText="1"/>
      <protection hidden="1"/>
    </xf>
    <xf numFmtId="0" fontId="70" fillId="32" borderId="30" xfId="0" applyFont="1" applyFill="1" applyBorder="1" applyAlignment="1" applyProtection="1">
      <alignment horizontal="center" vertical="center" wrapText="1"/>
      <protection hidden="1"/>
    </xf>
    <xf numFmtId="3" fontId="107" fillId="5" borderId="38" xfId="2907" applyNumberFormat="1" applyFont="1" applyFill="1" applyBorder="1" applyAlignment="1" applyProtection="1">
      <alignment horizontal="center" vertical="center" wrapText="1"/>
      <protection locked="0"/>
    </xf>
    <xf numFmtId="3" fontId="107" fillId="5" borderId="30" xfId="2907" applyNumberFormat="1" applyFont="1" applyFill="1" applyBorder="1" applyAlignment="1" applyProtection="1">
      <alignment horizontal="center" vertical="center" wrapText="1"/>
      <protection locked="0"/>
    </xf>
    <xf numFmtId="0" fontId="72" fillId="0" borderId="38" xfId="0" applyFont="1" applyBorder="1" applyAlignment="1">
      <alignment horizontal="center" vertical="center" wrapText="1"/>
    </xf>
    <xf numFmtId="0" fontId="72" fillId="0" borderId="30" xfId="0" applyFont="1" applyBorder="1" applyAlignment="1">
      <alignment horizontal="center" vertical="center" wrapText="1"/>
    </xf>
    <xf numFmtId="0" fontId="64" fillId="32" borderId="45" xfId="0" applyFont="1" applyFill="1" applyBorder="1" applyAlignment="1" applyProtection="1">
      <alignment horizontal="left" vertical="center" wrapText="1"/>
      <protection hidden="1"/>
    </xf>
    <xf numFmtId="0" fontId="64" fillId="32" borderId="46" xfId="0" applyFont="1" applyFill="1" applyBorder="1" applyAlignment="1" applyProtection="1">
      <alignment horizontal="left" vertical="center" wrapText="1"/>
      <protection hidden="1"/>
    </xf>
    <xf numFmtId="0" fontId="64" fillId="32" borderId="47" xfId="0" applyFont="1" applyFill="1" applyBorder="1" applyAlignment="1" applyProtection="1">
      <alignment horizontal="left" vertical="center" wrapText="1"/>
      <protection hidden="1"/>
    </xf>
    <xf numFmtId="0" fontId="64" fillId="32" borderId="54" xfId="0" applyFont="1" applyFill="1" applyBorder="1" applyAlignment="1" applyProtection="1">
      <alignment horizontal="left" vertical="center" wrapText="1"/>
      <protection hidden="1"/>
    </xf>
    <xf numFmtId="0" fontId="64" fillId="32" borderId="0" xfId="0" applyFont="1" applyFill="1" applyAlignment="1" applyProtection="1">
      <alignment horizontal="left" vertical="center" wrapText="1"/>
      <protection hidden="1"/>
    </xf>
    <xf numFmtId="0" fontId="64" fillId="32" borderId="42" xfId="0" applyFont="1" applyFill="1" applyBorder="1" applyAlignment="1" applyProtection="1">
      <alignment horizontal="left" vertical="center" wrapText="1"/>
      <protection hidden="1"/>
    </xf>
    <xf numFmtId="0" fontId="64" fillId="32" borderId="48" xfId="0" applyFont="1" applyFill="1" applyBorder="1" applyAlignment="1" applyProtection="1">
      <alignment horizontal="left" vertical="center" wrapText="1"/>
      <protection hidden="1"/>
    </xf>
    <xf numFmtId="0" fontId="64" fillId="32" borderId="49" xfId="0" applyFont="1" applyFill="1" applyBorder="1" applyAlignment="1" applyProtection="1">
      <alignment horizontal="left" vertical="center" wrapText="1"/>
      <protection hidden="1"/>
    </xf>
    <xf numFmtId="0" fontId="64" fillId="32" borderId="50" xfId="0" applyFont="1" applyFill="1" applyBorder="1" applyAlignment="1" applyProtection="1">
      <alignment horizontal="left" vertical="center" wrapText="1"/>
      <protection hidden="1"/>
    </xf>
    <xf numFmtId="0" fontId="67" fillId="36" borderId="38" xfId="0" applyFont="1" applyFill="1" applyBorder="1" applyAlignment="1" applyProtection="1">
      <alignment horizontal="center" vertical="center"/>
      <protection locked="0"/>
    </xf>
    <xf numFmtId="0" fontId="67" fillId="36" borderId="39" xfId="0" applyFont="1" applyFill="1" applyBorder="1" applyAlignment="1" applyProtection="1">
      <alignment horizontal="center" vertical="center"/>
      <protection locked="0"/>
    </xf>
    <xf numFmtId="0" fontId="67" fillId="36" borderId="41" xfId="0" applyFont="1" applyFill="1" applyBorder="1" applyAlignment="1" applyProtection="1">
      <alignment horizontal="center" vertical="center"/>
      <protection locked="0"/>
    </xf>
    <xf numFmtId="0" fontId="67" fillId="5" borderId="46" xfId="0" applyFont="1" applyFill="1" applyBorder="1" applyAlignment="1" applyProtection="1">
      <alignment horizontal="left" vertical="center"/>
      <protection hidden="1"/>
    </xf>
    <xf numFmtId="0" fontId="0" fillId="36" borderId="38" xfId="0" applyFill="1" applyBorder="1" applyAlignment="1" applyProtection="1">
      <alignment horizontal="center" vertical="center"/>
      <protection locked="0"/>
    </xf>
    <xf numFmtId="0" fontId="0" fillId="36" borderId="39" xfId="0" applyFill="1" applyBorder="1" applyAlignment="1" applyProtection="1">
      <alignment horizontal="center" vertical="center"/>
      <protection locked="0"/>
    </xf>
    <xf numFmtId="0" fontId="0" fillId="36" borderId="41" xfId="0" applyFill="1" applyBorder="1" applyAlignment="1" applyProtection="1">
      <alignment horizontal="center" vertical="center"/>
      <protection locked="0"/>
    </xf>
    <xf numFmtId="0" fontId="86" fillId="5" borderId="38" xfId="0" applyFont="1" applyFill="1" applyBorder="1" applyAlignment="1" applyProtection="1">
      <alignment horizontal="left" vertical="center"/>
      <protection hidden="1"/>
    </xf>
    <xf numFmtId="0" fontId="86" fillId="5" borderId="39" xfId="0" applyFont="1" applyFill="1" applyBorder="1" applyAlignment="1" applyProtection="1">
      <alignment horizontal="left" vertical="center"/>
      <protection hidden="1"/>
    </xf>
    <xf numFmtId="0" fontId="86" fillId="5" borderId="41" xfId="0" applyFont="1" applyFill="1" applyBorder="1" applyAlignment="1" applyProtection="1">
      <alignment horizontal="left" vertical="center"/>
      <protection hidden="1"/>
    </xf>
    <xf numFmtId="0" fontId="88" fillId="5" borderId="38" xfId="0" applyFont="1" applyFill="1" applyBorder="1" applyAlignment="1" applyProtection="1">
      <alignment horizontal="center" vertical="center"/>
      <protection hidden="1"/>
    </xf>
    <xf numFmtId="0" fontId="88" fillId="5" borderId="39" xfId="0" applyFont="1" applyFill="1" applyBorder="1" applyAlignment="1" applyProtection="1">
      <alignment horizontal="center" vertical="center"/>
      <protection hidden="1"/>
    </xf>
    <xf numFmtId="0" fontId="88" fillId="5" borderId="41" xfId="0" applyFont="1" applyFill="1" applyBorder="1" applyAlignment="1" applyProtection="1">
      <alignment horizontal="center" vertical="center"/>
      <protection hidden="1"/>
    </xf>
    <xf numFmtId="0" fontId="75" fillId="5" borderId="51" xfId="2907" applyNumberFormat="1" applyFont="1" applyFill="1" applyBorder="1" applyAlignment="1" applyProtection="1">
      <alignment horizontal="center" vertical="center" wrapText="1"/>
      <protection locked="0"/>
    </xf>
    <xf numFmtId="0" fontId="76" fillId="5" borderId="52" xfId="2907" applyNumberFormat="1" applyFont="1" applyFill="1" applyBorder="1" applyAlignment="1" applyProtection="1">
      <alignment horizontal="center" vertical="center" wrapText="1"/>
      <protection locked="0"/>
    </xf>
    <xf numFmtId="0" fontId="76" fillId="5" borderId="53" xfId="2907" applyNumberFormat="1" applyFont="1" applyFill="1" applyBorder="1" applyAlignment="1" applyProtection="1">
      <alignment horizontal="center" vertical="center" wrapText="1"/>
      <protection locked="0"/>
    </xf>
    <xf numFmtId="0" fontId="59" fillId="5" borderId="38" xfId="0" applyFont="1" applyFill="1" applyBorder="1" applyAlignment="1" applyProtection="1">
      <alignment horizontal="left" vertical="center" wrapText="1" indent="1"/>
      <protection locked="0"/>
    </xf>
    <xf numFmtId="0" fontId="59" fillId="5" borderId="39" xfId="0" applyFont="1" applyFill="1" applyBorder="1" applyAlignment="1" applyProtection="1">
      <alignment horizontal="left" vertical="center" wrapText="1" indent="1"/>
      <protection locked="0"/>
    </xf>
    <xf numFmtId="0" fontId="59" fillId="5" borderId="41" xfId="0" applyFont="1" applyFill="1" applyBorder="1" applyAlignment="1" applyProtection="1">
      <alignment horizontal="left" vertical="center" wrapText="1" indent="1"/>
      <protection locked="0"/>
    </xf>
    <xf numFmtId="0" fontId="0" fillId="0" borderId="38" xfId="0" applyBorder="1" applyAlignment="1" applyProtection="1">
      <alignment horizontal="left" vertical="center" indent="1"/>
      <protection locked="0"/>
    </xf>
    <xf numFmtId="0" fontId="0" fillId="0" borderId="39" xfId="0" applyBorder="1" applyAlignment="1" applyProtection="1">
      <alignment horizontal="left" vertical="center" indent="1"/>
      <protection locked="0"/>
    </xf>
    <xf numFmtId="0" fontId="0" fillId="0" borderId="41" xfId="0" applyBorder="1" applyAlignment="1" applyProtection="1">
      <alignment horizontal="left" vertical="center" indent="1"/>
      <protection locked="0"/>
    </xf>
    <xf numFmtId="0" fontId="64" fillId="0" borderId="40" xfId="0" applyFont="1" applyBorder="1" applyAlignment="1" applyProtection="1">
      <alignment horizontal="left" vertical="center" wrapText="1" indent="1"/>
      <protection locked="0"/>
    </xf>
    <xf numFmtId="3" fontId="0" fillId="34" borderId="45" xfId="0" applyNumberFormat="1" applyFill="1" applyBorder="1" applyAlignment="1">
      <alignment horizontal="center" vertical="center" wrapText="1"/>
    </xf>
    <xf numFmtId="3" fontId="0" fillId="34" borderId="48" xfId="0" applyNumberFormat="1" applyFill="1" applyBorder="1" applyAlignment="1">
      <alignment horizontal="center" vertical="center" wrapText="1"/>
    </xf>
    <xf numFmtId="0" fontId="64" fillId="5" borderId="38" xfId="0" applyFont="1" applyFill="1" applyBorder="1" applyAlignment="1" applyProtection="1">
      <alignment horizontal="left" vertical="center" wrapText="1"/>
      <protection hidden="1"/>
    </xf>
    <xf numFmtId="0" fontId="64" fillId="5" borderId="39" xfId="0" applyFont="1" applyFill="1" applyBorder="1" applyAlignment="1" applyProtection="1">
      <alignment horizontal="left" vertical="center" wrapText="1"/>
      <protection hidden="1"/>
    </xf>
    <xf numFmtId="0" fontId="65" fillId="32" borderId="40" xfId="0" applyFont="1" applyFill="1" applyBorder="1" applyAlignment="1" applyProtection="1">
      <alignment horizontal="center" vertical="center" wrapText="1"/>
      <protection hidden="1"/>
    </xf>
    <xf numFmtId="0" fontId="67" fillId="5" borderId="45" xfId="0" applyFont="1" applyFill="1" applyBorder="1" applyAlignment="1" applyProtection="1">
      <alignment horizontal="left" vertical="center"/>
      <protection hidden="1"/>
    </xf>
    <xf numFmtId="0" fontId="67" fillId="34" borderId="43" xfId="0" applyFont="1" applyFill="1" applyBorder="1" applyAlignment="1">
      <alignment horizontal="center" vertical="center" wrapText="1"/>
    </xf>
    <xf numFmtId="0" fontId="67" fillId="34" borderId="44" xfId="0" applyFont="1" applyFill="1" applyBorder="1" applyAlignment="1">
      <alignment horizontal="center" vertical="center" wrapText="1"/>
    </xf>
    <xf numFmtId="0" fontId="64" fillId="0" borderId="0" xfId="0" applyFont="1" applyAlignment="1" applyProtection="1">
      <alignment horizontal="center" vertical="center" wrapText="1"/>
      <protection locked="0"/>
    </xf>
    <xf numFmtId="3" fontId="0" fillId="34" borderId="46" xfId="0" applyNumberFormat="1" applyFill="1" applyBorder="1" applyAlignment="1">
      <alignment horizontal="center" vertical="center" wrapText="1"/>
    </xf>
    <xf numFmtId="3" fontId="0" fillId="34" borderId="47" xfId="0" applyNumberFormat="1" applyFill="1" applyBorder="1" applyAlignment="1">
      <alignment horizontal="center" vertical="center" wrapText="1"/>
    </xf>
    <xf numFmtId="3" fontId="0" fillId="34" borderId="49" xfId="0" applyNumberFormat="1" applyFill="1" applyBorder="1" applyAlignment="1">
      <alignment horizontal="center" vertical="center" wrapText="1"/>
    </xf>
    <xf numFmtId="3" fontId="0" fillId="34" borderId="50" xfId="0" applyNumberFormat="1" applyFill="1" applyBorder="1" applyAlignment="1">
      <alignment horizontal="center" vertical="center" wrapText="1"/>
    </xf>
    <xf numFmtId="0" fontId="99" fillId="0" borderId="0" xfId="0" applyFont="1" applyAlignment="1" applyProtection="1">
      <alignment horizontal="justify" vertical="top" wrapText="1"/>
      <protection hidden="1"/>
    </xf>
    <xf numFmtId="0" fontId="55" fillId="0" borderId="56" xfId="0" applyFont="1" applyBorder="1" applyAlignment="1" applyProtection="1">
      <alignment horizontal="left" wrapText="1"/>
      <protection hidden="1"/>
    </xf>
    <xf numFmtId="0" fontId="55" fillId="0" borderId="57" xfId="0" applyFont="1" applyBorder="1" applyAlignment="1" applyProtection="1">
      <alignment horizontal="left"/>
      <protection hidden="1"/>
    </xf>
    <xf numFmtId="0" fontId="55" fillId="0" borderId="58" xfId="0" applyFont="1" applyBorder="1" applyAlignment="1" applyProtection="1">
      <alignment horizontal="left"/>
      <protection hidden="1"/>
    </xf>
    <xf numFmtId="0" fontId="55" fillId="0" borderId="59" xfId="0" applyFont="1" applyBorder="1" applyAlignment="1" applyProtection="1">
      <alignment horizontal="left"/>
      <protection hidden="1"/>
    </xf>
    <xf numFmtId="0" fontId="55" fillId="0" borderId="60" xfId="0" applyFont="1" applyBorder="1" applyAlignment="1" applyProtection="1">
      <alignment horizontal="left"/>
      <protection hidden="1"/>
    </xf>
    <xf numFmtId="0" fontId="55" fillId="0" borderId="61" xfId="0" applyFont="1" applyBorder="1" applyAlignment="1" applyProtection="1">
      <alignment horizontal="left"/>
      <protection hidden="1"/>
    </xf>
    <xf numFmtId="0" fontId="67" fillId="5" borderId="48" xfId="0" applyFont="1" applyFill="1" applyBorder="1" applyAlignment="1" applyProtection="1">
      <alignment horizontal="right" vertical="center"/>
      <protection hidden="1"/>
    </xf>
    <xf numFmtId="0" fontId="67" fillId="5" borderId="49" xfId="0" applyFont="1" applyFill="1" applyBorder="1" applyAlignment="1" applyProtection="1">
      <alignment horizontal="right" vertical="center"/>
      <protection hidden="1"/>
    </xf>
    <xf numFmtId="0" fontId="95" fillId="5" borderId="0" xfId="0" applyFont="1" applyFill="1" applyAlignment="1" applyProtection="1">
      <alignment horizontal="left"/>
      <protection hidden="1"/>
    </xf>
    <xf numFmtId="0" fontId="97" fillId="5" borderId="0" xfId="0" applyFont="1" applyFill="1" applyAlignment="1" applyProtection="1">
      <alignment horizontal="left"/>
      <protection hidden="1"/>
    </xf>
    <xf numFmtId="0" fontId="98" fillId="0" borderId="0" xfId="0" applyFont="1" applyAlignment="1" applyProtection="1">
      <alignment horizontal="justify" vertical="top" wrapText="1"/>
      <protection hidden="1"/>
    </xf>
    <xf numFmtId="0" fontId="67" fillId="5" borderId="54" xfId="0" applyFont="1" applyFill="1" applyBorder="1" applyAlignment="1" applyProtection="1">
      <alignment horizontal="right" vertical="center"/>
      <protection hidden="1"/>
    </xf>
    <xf numFmtId="0" fontId="67" fillId="5" borderId="0" xfId="0" applyFont="1" applyFill="1" applyAlignment="1" applyProtection="1">
      <alignment horizontal="right" vertical="center"/>
      <protection hidden="1"/>
    </xf>
    <xf numFmtId="0" fontId="64" fillId="0" borderId="38" xfId="0" applyFont="1" applyBorder="1" applyAlignment="1" applyProtection="1">
      <alignment horizontal="left" vertical="center"/>
      <protection hidden="1"/>
    </xf>
    <xf numFmtId="0" fontId="64" fillId="0" borderId="39" xfId="0" applyFont="1" applyBorder="1" applyAlignment="1" applyProtection="1">
      <alignment horizontal="left" vertical="center"/>
      <protection hidden="1"/>
    </xf>
    <xf numFmtId="169" fontId="64" fillId="36" borderId="38" xfId="0" applyNumberFormat="1" applyFont="1" applyFill="1" applyBorder="1" applyAlignment="1" applyProtection="1">
      <alignment horizontal="center" vertical="center" wrapText="1"/>
      <protection locked="0"/>
    </xf>
    <xf numFmtId="169" fontId="64" fillId="36" borderId="41" xfId="0" applyNumberFormat="1" applyFont="1" applyFill="1" applyBorder="1" applyAlignment="1" applyProtection="1">
      <alignment horizontal="center" vertical="center" wrapText="1"/>
      <protection locked="0"/>
    </xf>
    <xf numFmtId="0" fontId="91" fillId="0" borderId="45" xfId="0" applyFont="1" applyBorder="1" applyAlignment="1" applyProtection="1">
      <alignment horizontal="center" vertical="center" wrapText="1"/>
      <protection hidden="1"/>
    </xf>
    <xf numFmtId="0" fontId="91" fillId="0" borderId="46" xfId="0" applyFont="1" applyBorder="1" applyAlignment="1" applyProtection="1">
      <alignment horizontal="center" vertical="center" wrapText="1"/>
      <protection hidden="1"/>
    </xf>
    <xf numFmtId="0" fontId="91" fillId="0" borderId="47" xfId="0" applyFont="1" applyBorder="1" applyAlignment="1" applyProtection="1">
      <alignment horizontal="center" vertical="center" wrapText="1"/>
      <protection hidden="1"/>
    </xf>
    <xf numFmtId="0" fontId="91" fillId="0" borderId="48" xfId="0" applyFont="1" applyBorder="1" applyAlignment="1" applyProtection="1">
      <alignment horizontal="center" vertical="center" wrapText="1"/>
      <protection hidden="1"/>
    </xf>
    <xf numFmtId="0" fontId="91" fillId="0" borderId="49" xfId="0" applyFont="1" applyBorder="1" applyAlignment="1" applyProtection="1">
      <alignment horizontal="center" vertical="center" wrapText="1"/>
      <protection hidden="1"/>
    </xf>
    <xf numFmtId="0" fontId="91" fillId="0" borderId="50" xfId="0" applyFont="1" applyBorder="1" applyAlignment="1" applyProtection="1">
      <alignment horizontal="center" vertical="center" wrapText="1"/>
      <protection hidden="1"/>
    </xf>
    <xf numFmtId="0" fontId="67" fillId="0" borderId="38" xfId="0" applyFont="1" applyBorder="1" applyAlignment="1" applyProtection="1">
      <alignment horizontal="left" vertical="center"/>
      <protection hidden="1"/>
    </xf>
    <xf numFmtId="0" fontId="67" fillId="0" borderId="39" xfId="0" applyFont="1" applyBorder="1" applyAlignment="1" applyProtection="1">
      <alignment horizontal="left" vertical="center"/>
      <protection hidden="1"/>
    </xf>
    <xf numFmtId="44" fontId="92" fillId="0" borderId="38" xfId="0" applyNumberFormat="1" applyFont="1" applyBorder="1" applyAlignment="1" applyProtection="1">
      <alignment horizontal="center" vertical="center" wrapText="1"/>
      <protection locked="0"/>
    </xf>
    <xf numFmtId="44" fontId="92" fillId="0" borderId="41" xfId="0" applyNumberFormat="1" applyFont="1" applyBorder="1" applyAlignment="1" applyProtection="1">
      <alignment horizontal="center" vertical="center" wrapText="1"/>
      <protection locked="0"/>
    </xf>
    <xf numFmtId="0" fontId="67" fillId="0" borderId="41" xfId="0" applyFont="1" applyBorder="1" applyAlignment="1" applyProtection="1">
      <alignment horizontal="left" vertical="center"/>
      <protection hidden="1"/>
    </xf>
    <xf numFmtId="0" fontId="64" fillId="5" borderId="38" xfId="0" applyFont="1" applyFill="1" applyBorder="1" applyAlignment="1" applyProtection="1">
      <alignment horizontal="center" vertical="center"/>
      <protection hidden="1"/>
    </xf>
    <xf numFmtId="0" fontId="64" fillId="5" borderId="39" xfId="0" applyFont="1" applyFill="1" applyBorder="1" applyAlignment="1" applyProtection="1">
      <alignment horizontal="center" vertical="center"/>
      <protection hidden="1"/>
    </xf>
    <xf numFmtId="0" fontId="64" fillId="5" borderId="41" xfId="0" applyFont="1" applyFill="1" applyBorder="1" applyAlignment="1" applyProtection="1">
      <alignment horizontal="center" vertical="center"/>
      <protection hidden="1"/>
    </xf>
    <xf numFmtId="0" fontId="62" fillId="38" borderId="49" xfId="0" applyFont="1" applyFill="1" applyBorder="1" applyAlignment="1" applyProtection="1">
      <alignment horizontal="center" vertical="center"/>
      <protection hidden="1"/>
    </xf>
    <xf numFmtId="0" fontId="67" fillId="5" borderId="45" xfId="0" applyFont="1" applyFill="1" applyBorder="1" applyAlignment="1" applyProtection="1">
      <alignment horizontal="left" vertical="center" wrapText="1"/>
      <protection hidden="1"/>
    </xf>
    <xf numFmtId="0" fontId="67" fillId="5" borderId="46" xfId="0" applyFont="1" applyFill="1" applyBorder="1" applyAlignment="1" applyProtection="1">
      <alignment horizontal="left" vertical="center" wrapText="1"/>
      <protection hidden="1"/>
    </xf>
    <xf numFmtId="0" fontId="67" fillId="5" borderId="47" xfId="0" applyFont="1" applyFill="1" applyBorder="1" applyAlignment="1" applyProtection="1">
      <alignment horizontal="left" vertical="center" wrapText="1"/>
      <protection hidden="1"/>
    </xf>
    <xf numFmtId="0" fontId="67" fillId="5" borderId="54" xfId="0" applyFont="1" applyFill="1" applyBorder="1" applyAlignment="1" applyProtection="1">
      <alignment horizontal="left" vertical="center" wrapText="1"/>
      <protection hidden="1"/>
    </xf>
    <xf numFmtId="0" fontId="67" fillId="5" borderId="0" xfId="0" applyFont="1" applyFill="1" applyAlignment="1" applyProtection="1">
      <alignment horizontal="left" vertical="center" wrapText="1"/>
      <protection hidden="1"/>
    </xf>
    <xf numFmtId="0" fontId="67" fillId="5" borderId="42" xfId="0" applyFont="1" applyFill="1" applyBorder="1" applyAlignment="1" applyProtection="1">
      <alignment horizontal="left" vertical="center" wrapText="1"/>
      <protection hidden="1"/>
    </xf>
    <xf numFmtId="0" fontId="67" fillId="5" borderId="48" xfId="0" applyFont="1" applyFill="1" applyBorder="1" applyAlignment="1" applyProtection="1">
      <alignment horizontal="left" vertical="center" wrapText="1"/>
      <protection hidden="1"/>
    </xf>
    <xf numFmtId="0" fontId="67" fillId="5" borderId="49" xfId="0" applyFont="1" applyFill="1" applyBorder="1" applyAlignment="1" applyProtection="1">
      <alignment horizontal="left" vertical="center" wrapText="1"/>
      <protection hidden="1"/>
    </xf>
    <xf numFmtId="0" fontId="67" fillId="5" borderId="50" xfId="0" applyFont="1" applyFill="1" applyBorder="1" applyAlignment="1" applyProtection="1">
      <alignment horizontal="left" vertical="center" wrapText="1"/>
      <protection hidden="1"/>
    </xf>
    <xf numFmtId="0" fontId="67" fillId="5" borderId="45" xfId="0" applyFont="1" applyFill="1" applyBorder="1" applyAlignment="1" applyProtection="1">
      <alignment horizontal="right" vertical="center"/>
      <protection hidden="1"/>
    </xf>
    <xf numFmtId="0" fontId="67" fillId="5" borderId="46" xfId="0" applyFont="1" applyFill="1" applyBorder="1" applyAlignment="1" applyProtection="1">
      <alignment horizontal="right" vertical="center"/>
      <protection hidden="1"/>
    </xf>
    <xf numFmtId="0" fontId="67" fillId="36" borderId="40" xfId="0" applyFont="1" applyFill="1" applyBorder="1" applyAlignment="1" applyProtection="1">
      <alignment horizontal="center" vertical="center"/>
      <protection locked="0"/>
    </xf>
    <xf numFmtId="0" fontId="62" fillId="38" borderId="0" xfId="0" applyFont="1" applyFill="1" applyAlignment="1" applyProtection="1">
      <alignment horizontal="center"/>
      <protection hidden="1"/>
    </xf>
    <xf numFmtId="0" fontId="0" fillId="0" borderId="38" xfId="0" applyBorder="1" applyAlignment="1" applyProtection="1">
      <alignment horizontal="center" vertical="center"/>
      <protection locked="0" hidden="1"/>
    </xf>
    <xf numFmtId="0" fontId="0" fillId="0" borderId="39" xfId="0" applyBorder="1" applyAlignment="1" applyProtection="1">
      <alignment horizontal="center" vertical="center"/>
      <protection locked="0" hidden="1"/>
    </xf>
    <xf numFmtId="0" fontId="0" fillId="0" borderId="41" xfId="0" applyBorder="1" applyAlignment="1" applyProtection="1">
      <alignment horizontal="center" vertical="center"/>
      <protection locked="0" hidden="1"/>
    </xf>
    <xf numFmtId="0" fontId="67" fillId="5" borderId="46" xfId="0" applyFont="1" applyFill="1" applyBorder="1" applyAlignment="1" applyProtection="1">
      <alignment horizontal="justify" vertical="center" wrapText="1"/>
      <protection hidden="1"/>
    </xf>
    <xf numFmtId="0" fontId="67" fillId="5" borderId="0" xfId="0" applyFont="1" applyFill="1" applyAlignment="1" applyProtection="1">
      <alignment horizontal="justify" vertical="center" wrapText="1"/>
      <protection hidden="1"/>
    </xf>
    <xf numFmtId="0" fontId="64" fillId="0" borderId="38" xfId="0" applyFont="1" applyBorder="1" applyAlignment="1" applyProtection="1">
      <alignment horizontal="left" vertical="center" wrapText="1" indent="1"/>
      <protection locked="0" hidden="1"/>
    </xf>
    <xf numFmtId="0" fontId="64" fillId="0" borderId="39" xfId="0" applyFont="1" applyBorder="1" applyAlignment="1" applyProtection="1">
      <alignment horizontal="left" vertical="center" wrapText="1" indent="1"/>
      <protection locked="0" hidden="1"/>
    </xf>
    <xf numFmtId="0" fontId="64" fillId="0" borderId="41" xfId="0" applyFont="1" applyBorder="1" applyAlignment="1" applyProtection="1">
      <alignment horizontal="left" vertical="center" wrapText="1" indent="1"/>
      <protection locked="0" hidden="1"/>
    </xf>
    <xf numFmtId="0" fontId="13" fillId="40" borderId="0" xfId="0" applyFont="1" applyFill="1" applyAlignment="1">
      <alignment horizontal="left"/>
    </xf>
    <xf numFmtId="0" fontId="85" fillId="0" borderId="56" xfId="0" applyFont="1" applyBorder="1" applyAlignment="1">
      <alignment horizontal="center" vertical="center"/>
    </xf>
    <xf numFmtId="0" fontId="85" fillId="0" borderId="57" xfId="0" applyFont="1" applyBorder="1" applyAlignment="1">
      <alignment horizontal="center" vertical="center"/>
    </xf>
    <xf numFmtId="0" fontId="85" fillId="0" borderId="58" xfId="0" applyFont="1" applyBorder="1" applyAlignment="1">
      <alignment horizontal="center" vertical="center"/>
    </xf>
    <xf numFmtId="0" fontId="85" fillId="0" borderId="62" xfId="0" applyFont="1" applyBorder="1" applyAlignment="1">
      <alignment horizontal="center" vertical="center"/>
    </xf>
    <xf numFmtId="0" fontId="85" fillId="0" borderId="0" xfId="0" applyFont="1" applyBorder="1" applyAlignment="1">
      <alignment horizontal="center" vertical="center"/>
    </xf>
    <xf numFmtId="0" fontId="85" fillId="0" borderId="63" xfId="0" applyFont="1" applyBorder="1" applyAlignment="1">
      <alignment horizontal="center" vertical="center"/>
    </xf>
    <xf numFmtId="0" fontId="80" fillId="0" borderId="64" xfId="0" applyFont="1" applyBorder="1" applyAlignment="1">
      <alignment horizontal="left"/>
    </xf>
    <xf numFmtId="0" fontId="80" fillId="0" borderId="40" xfId="0" applyFont="1" applyBorder="1" applyAlignment="1">
      <alignment horizontal="left"/>
    </xf>
    <xf numFmtId="0" fontId="67" fillId="0" borderId="64" xfId="0" applyFont="1" applyBorder="1" applyAlignment="1">
      <alignment horizontal="left"/>
    </xf>
    <xf numFmtId="0" fontId="67" fillId="0" borderId="40" xfId="0" applyFont="1" applyBorder="1" applyAlignment="1">
      <alignment horizontal="left"/>
    </xf>
    <xf numFmtId="0" fontId="54" fillId="0" borderId="66" xfId="0" applyFont="1" applyBorder="1" applyAlignment="1">
      <alignment horizontal="left"/>
    </xf>
    <xf numFmtId="0" fontId="0" fillId="0" borderId="67" xfId="0" applyBorder="1" applyAlignment="1">
      <alignment horizontal="left"/>
    </xf>
  </cellXfs>
  <cellStyles count="2909">
    <cellStyle name="20% - Accent1 2" xfId="4" xr:uid="{00000000-0005-0000-0000-000031000000}"/>
    <cellStyle name="20% - Accent2 2" xfId="5" xr:uid="{00000000-0005-0000-0000-000032000000}"/>
    <cellStyle name="20% - Accent3 2" xfId="6" xr:uid="{00000000-0005-0000-0000-000033000000}"/>
    <cellStyle name="20% - Accent4 2" xfId="7" xr:uid="{00000000-0005-0000-0000-000034000000}"/>
    <cellStyle name="20% - Accent5 2" xfId="8" xr:uid="{00000000-0005-0000-0000-000035000000}"/>
    <cellStyle name="20% - Accent6 2" xfId="9" xr:uid="{00000000-0005-0000-0000-000036000000}"/>
    <cellStyle name="40% - Accent1 2" xfId="10" xr:uid="{00000000-0005-0000-0000-000037000000}"/>
    <cellStyle name="40% - Accent2 2" xfId="11" xr:uid="{00000000-0005-0000-0000-000038000000}"/>
    <cellStyle name="40% - Accent2 3" xfId="12" xr:uid="{00000000-0005-0000-0000-000039000000}"/>
    <cellStyle name="40% - Accent3 2" xfId="13" xr:uid="{00000000-0005-0000-0000-00003A000000}"/>
    <cellStyle name="40% - Accent4 2" xfId="14" xr:uid="{00000000-0005-0000-0000-00003B000000}"/>
    <cellStyle name="40% - Accent5 2" xfId="15" xr:uid="{00000000-0005-0000-0000-00003C000000}"/>
    <cellStyle name="40% - Accent6 2" xfId="16" xr:uid="{00000000-0005-0000-0000-00003D000000}"/>
    <cellStyle name="60% - Accent1 2" xfId="17" xr:uid="{00000000-0005-0000-0000-00003E000000}"/>
    <cellStyle name="60% - Accent2 2" xfId="18" xr:uid="{00000000-0005-0000-0000-00003F000000}"/>
    <cellStyle name="60% - Accent3 2" xfId="19" xr:uid="{00000000-0005-0000-0000-000040000000}"/>
    <cellStyle name="60% - Accent4 2" xfId="20" xr:uid="{00000000-0005-0000-0000-000041000000}"/>
    <cellStyle name="60% - Accent5 2" xfId="21" xr:uid="{00000000-0005-0000-0000-000042000000}"/>
    <cellStyle name="60% - Accent6 2" xfId="22" xr:uid="{00000000-0005-0000-0000-000043000000}"/>
    <cellStyle name="Accent1 2" xfId="23" xr:uid="{00000000-0005-0000-0000-000044000000}"/>
    <cellStyle name="Accent2 2" xfId="24" xr:uid="{00000000-0005-0000-0000-000045000000}"/>
    <cellStyle name="Accent3 2" xfId="25" xr:uid="{00000000-0005-0000-0000-000046000000}"/>
    <cellStyle name="Accent4 2" xfId="26" xr:uid="{00000000-0005-0000-0000-000047000000}"/>
    <cellStyle name="Accent5 2" xfId="27" xr:uid="{00000000-0005-0000-0000-000048000000}"/>
    <cellStyle name="Accent6 2" xfId="28" xr:uid="{00000000-0005-0000-0000-000049000000}"/>
    <cellStyle name="Active" xfId="29" xr:uid="{00000000-0005-0000-0000-00004A000000}"/>
    <cellStyle name="Active 2" xfId="30" xr:uid="{00000000-0005-0000-0000-00004B000000}"/>
    <cellStyle name="Active 2 2" xfId="31" xr:uid="{00000000-0005-0000-0000-00004C000000}"/>
    <cellStyle name="Active 3" xfId="32" xr:uid="{00000000-0005-0000-0000-00004D000000}"/>
    <cellStyle name="Active 3 2" xfId="33" xr:uid="{00000000-0005-0000-0000-00004E000000}"/>
    <cellStyle name="Bad 2" xfId="34" xr:uid="{00000000-0005-0000-0000-00004F000000}"/>
    <cellStyle name="Calculation 2" xfId="35" xr:uid="{00000000-0005-0000-0000-000050000000}"/>
    <cellStyle name="Calculation 2 10" xfId="36" xr:uid="{00000000-0005-0000-0000-000051000000}"/>
    <cellStyle name="Calculation 2 10 2" xfId="37" xr:uid="{00000000-0005-0000-0000-000052000000}"/>
    <cellStyle name="Calculation 2 10 2 2" xfId="38" xr:uid="{00000000-0005-0000-0000-000053000000}"/>
    <cellStyle name="Calculation 2 10 3" xfId="39" xr:uid="{00000000-0005-0000-0000-000054000000}"/>
    <cellStyle name="Calculation 2 10 3 2" xfId="40" xr:uid="{00000000-0005-0000-0000-000055000000}"/>
    <cellStyle name="Calculation 2 10 4" xfId="41" xr:uid="{00000000-0005-0000-0000-000056000000}"/>
    <cellStyle name="Calculation 2 10 4 2" xfId="42" xr:uid="{00000000-0005-0000-0000-000057000000}"/>
    <cellStyle name="Calculation 2 10 5" xfId="43" xr:uid="{00000000-0005-0000-0000-000058000000}"/>
    <cellStyle name="Calculation 2 11" xfId="44" xr:uid="{00000000-0005-0000-0000-000059000000}"/>
    <cellStyle name="Calculation 2 11 2" xfId="45" xr:uid="{00000000-0005-0000-0000-00005A000000}"/>
    <cellStyle name="Calculation 2 12" xfId="46" xr:uid="{00000000-0005-0000-0000-00005B000000}"/>
    <cellStyle name="Calculation 2 12 2" xfId="47" xr:uid="{00000000-0005-0000-0000-00005C000000}"/>
    <cellStyle name="Calculation 2 13" xfId="48" xr:uid="{00000000-0005-0000-0000-00005D000000}"/>
    <cellStyle name="Calculation 2 13 2" xfId="49" xr:uid="{00000000-0005-0000-0000-00005E000000}"/>
    <cellStyle name="Calculation 2 2" xfId="50" xr:uid="{00000000-0005-0000-0000-00005F000000}"/>
    <cellStyle name="Calculation 2 2 2" xfId="51" xr:uid="{00000000-0005-0000-0000-000060000000}"/>
    <cellStyle name="Calculation 2 2 2 2" xfId="52" xr:uid="{00000000-0005-0000-0000-000061000000}"/>
    <cellStyle name="Calculation 2 2 2 2 2" xfId="53" xr:uid="{00000000-0005-0000-0000-000062000000}"/>
    <cellStyle name="Calculation 2 2 2 2 2 2" xfId="54" xr:uid="{00000000-0005-0000-0000-000063000000}"/>
    <cellStyle name="Calculation 2 2 2 2 3" xfId="55" xr:uid="{00000000-0005-0000-0000-000064000000}"/>
    <cellStyle name="Calculation 2 2 2 2 3 2" xfId="56" xr:uid="{00000000-0005-0000-0000-000065000000}"/>
    <cellStyle name="Calculation 2 2 2 2 4" xfId="57" xr:uid="{00000000-0005-0000-0000-000066000000}"/>
    <cellStyle name="Calculation 2 2 2 2 4 2" xfId="58" xr:uid="{00000000-0005-0000-0000-000067000000}"/>
    <cellStyle name="Calculation 2 2 2 2 5" xfId="59" xr:uid="{00000000-0005-0000-0000-000068000000}"/>
    <cellStyle name="Calculation 2 2 2 3" xfId="60" xr:uid="{00000000-0005-0000-0000-000069000000}"/>
    <cellStyle name="Calculation 2 2 2 3 2" xfId="61" xr:uid="{00000000-0005-0000-0000-00006A000000}"/>
    <cellStyle name="Calculation 2 2 2 4" xfId="62" xr:uid="{00000000-0005-0000-0000-00006B000000}"/>
    <cellStyle name="Calculation 2 2 2 4 2" xfId="63" xr:uid="{00000000-0005-0000-0000-00006C000000}"/>
    <cellStyle name="Calculation 2 2 2 5" xfId="64" xr:uid="{00000000-0005-0000-0000-00006D000000}"/>
    <cellStyle name="Calculation 2 2 2 5 2" xfId="65" xr:uid="{00000000-0005-0000-0000-00006E000000}"/>
    <cellStyle name="Calculation 2 2 2 6" xfId="66" xr:uid="{00000000-0005-0000-0000-00006F000000}"/>
    <cellStyle name="Calculation 2 2 3" xfId="67" xr:uid="{00000000-0005-0000-0000-000070000000}"/>
    <cellStyle name="Calculation 2 2 3 2" xfId="68" xr:uid="{00000000-0005-0000-0000-000071000000}"/>
    <cellStyle name="Calculation 2 2 3 2 2" xfId="69" xr:uid="{00000000-0005-0000-0000-000072000000}"/>
    <cellStyle name="Calculation 2 2 3 3" xfId="70" xr:uid="{00000000-0005-0000-0000-000073000000}"/>
    <cellStyle name="Calculation 2 2 3 3 2" xfId="71" xr:uid="{00000000-0005-0000-0000-000074000000}"/>
    <cellStyle name="Calculation 2 2 3 4" xfId="72" xr:uid="{00000000-0005-0000-0000-000075000000}"/>
    <cellStyle name="Calculation 2 2 3 4 2" xfId="73" xr:uid="{00000000-0005-0000-0000-000076000000}"/>
    <cellStyle name="Calculation 2 2 3 5" xfId="74" xr:uid="{00000000-0005-0000-0000-000077000000}"/>
    <cellStyle name="Calculation 2 2 4" xfId="75" xr:uid="{00000000-0005-0000-0000-000078000000}"/>
    <cellStyle name="Calculation 2 2 4 2" xfId="76" xr:uid="{00000000-0005-0000-0000-000079000000}"/>
    <cellStyle name="Calculation 2 2 5" xfId="77" xr:uid="{00000000-0005-0000-0000-00007A000000}"/>
    <cellStyle name="Calculation 2 2 5 2" xfId="78" xr:uid="{00000000-0005-0000-0000-00007B000000}"/>
    <cellStyle name="Calculation 2 2 6" xfId="79" xr:uid="{00000000-0005-0000-0000-00007C000000}"/>
    <cellStyle name="Calculation 2 2 6 2" xfId="80" xr:uid="{00000000-0005-0000-0000-00007D000000}"/>
    <cellStyle name="Calculation 2 3" xfId="81" xr:uid="{00000000-0005-0000-0000-00007E000000}"/>
    <cellStyle name="Calculation 2 3 2" xfId="82" xr:uid="{00000000-0005-0000-0000-00007F000000}"/>
    <cellStyle name="Calculation 2 3 2 2" xfId="83" xr:uid="{00000000-0005-0000-0000-000080000000}"/>
    <cellStyle name="Calculation 2 3 2 2 2" xfId="84" xr:uid="{00000000-0005-0000-0000-000081000000}"/>
    <cellStyle name="Calculation 2 3 2 2 2 2" xfId="85" xr:uid="{00000000-0005-0000-0000-000082000000}"/>
    <cellStyle name="Calculation 2 3 2 2 3" xfId="86" xr:uid="{00000000-0005-0000-0000-000083000000}"/>
    <cellStyle name="Calculation 2 3 2 2 3 2" xfId="87" xr:uid="{00000000-0005-0000-0000-000084000000}"/>
    <cellStyle name="Calculation 2 3 2 2 4" xfId="88" xr:uid="{00000000-0005-0000-0000-000085000000}"/>
    <cellStyle name="Calculation 2 3 2 2 4 2" xfId="89" xr:uid="{00000000-0005-0000-0000-000086000000}"/>
    <cellStyle name="Calculation 2 3 2 2 5" xfId="90" xr:uid="{00000000-0005-0000-0000-000087000000}"/>
    <cellStyle name="Calculation 2 3 2 3" xfId="91" xr:uid="{00000000-0005-0000-0000-000088000000}"/>
    <cellStyle name="Calculation 2 3 2 3 2" xfId="92" xr:uid="{00000000-0005-0000-0000-000089000000}"/>
    <cellStyle name="Calculation 2 3 2 4" xfId="93" xr:uid="{00000000-0005-0000-0000-00008A000000}"/>
    <cellStyle name="Calculation 2 3 2 4 2" xfId="94" xr:uid="{00000000-0005-0000-0000-00008B000000}"/>
    <cellStyle name="Calculation 2 3 2 5" xfId="95" xr:uid="{00000000-0005-0000-0000-00008C000000}"/>
    <cellStyle name="Calculation 2 3 2 5 2" xfId="96" xr:uid="{00000000-0005-0000-0000-00008D000000}"/>
    <cellStyle name="Calculation 2 3 2 6" xfId="97" xr:uid="{00000000-0005-0000-0000-00008E000000}"/>
    <cellStyle name="Calculation 2 3 3" xfId="98" xr:uid="{00000000-0005-0000-0000-00008F000000}"/>
    <cellStyle name="Calculation 2 3 3 2" xfId="99" xr:uid="{00000000-0005-0000-0000-000090000000}"/>
    <cellStyle name="Calculation 2 3 3 2 2" xfId="100" xr:uid="{00000000-0005-0000-0000-000091000000}"/>
    <cellStyle name="Calculation 2 3 3 3" xfId="101" xr:uid="{00000000-0005-0000-0000-000092000000}"/>
    <cellStyle name="Calculation 2 3 3 3 2" xfId="102" xr:uid="{00000000-0005-0000-0000-000093000000}"/>
    <cellStyle name="Calculation 2 3 3 4" xfId="103" xr:uid="{00000000-0005-0000-0000-000094000000}"/>
    <cellStyle name="Calculation 2 3 3 4 2" xfId="104" xr:uid="{00000000-0005-0000-0000-000095000000}"/>
    <cellStyle name="Calculation 2 3 3 5" xfId="105" xr:uid="{00000000-0005-0000-0000-000096000000}"/>
    <cellStyle name="Calculation 2 3 4" xfId="106" xr:uid="{00000000-0005-0000-0000-000097000000}"/>
    <cellStyle name="Calculation 2 3 4 2" xfId="107" xr:uid="{00000000-0005-0000-0000-000098000000}"/>
    <cellStyle name="Calculation 2 3 5" xfId="108" xr:uid="{00000000-0005-0000-0000-000099000000}"/>
    <cellStyle name="Calculation 2 3 5 2" xfId="109" xr:uid="{00000000-0005-0000-0000-00009A000000}"/>
    <cellStyle name="Calculation 2 3 6" xfId="110" xr:uid="{00000000-0005-0000-0000-00009B000000}"/>
    <cellStyle name="Calculation 2 3 6 2" xfId="111" xr:uid="{00000000-0005-0000-0000-00009C000000}"/>
    <cellStyle name="Calculation 2 4" xfId="112" xr:uid="{00000000-0005-0000-0000-00009D000000}"/>
    <cellStyle name="Calculation 2 4 2" xfId="113" xr:uid="{00000000-0005-0000-0000-00009E000000}"/>
    <cellStyle name="Calculation 2 4 2 2" xfId="114" xr:uid="{00000000-0005-0000-0000-00009F000000}"/>
    <cellStyle name="Calculation 2 4 2 2 2" xfId="115" xr:uid="{00000000-0005-0000-0000-0000A0000000}"/>
    <cellStyle name="Calculation 2 4 2 2 2 2" xfId="116" xr:uid="{00000000-0005-0000-0000-0000A1000000}"/>
    <cellStyle name="Calculation 2 4 2 2 3" xfId="117" xr:uid="{00000000-0005-0000-0000-0000A2000000}"/>
    <cellStyle name="Calculation 2 4 2 2 3 2" xfId="118" xr:uid="{00000000-0005-0000-0000-0000A3000000}"/>
    <cellStyle name="Calculation 2 4 2 2 4" xfId="119" xr:uid="{00000000-0005-0000-0000-0000A4000000}"/>
    <cellStyle name="Calculation 2 4 2 2 4 2" xfId="120" xr:uid="{00000000-0005-0000-0000-0000A5000000}"/>
    <cellStyle name="Calculation 2 4 2 2 5" xfId="121" xr:uid="{00000000-0005-0000-0000-0000A6000000}"/>
    <cellStyle name="Calculation 2 4 2 3" xfId="122" xr:uid="{00000000-0005-0000-0000-0000A7000000}"/>
    <cellStyle name="Calculation 2 4 2 3 2" xfId="123" xr:uid="{00000000-0005-0000-0000-0000A8000000}"/>
    <cellStyle name="Calculation 2 4 2 4" xfId="124" xr:uid="{00000000-0005-0000-0000-0000A9000000}"/>
    <cellStyle name="Calculation 2 4 2 4 2" xfId="125" xr:uid="{00000000-0005-0000-0000-0000AA000000}"/>
    <cellStyle name="Calculation 2 4 2 5" xfId="126" xr:uid="{00000000-0005-0000-0000-0000AB000000}"/>
    <cellStyle name="Calculation 2 4 2 5 2" xfId="127" xr:uid="{00000000-0005-0000-0000-0000AC000000}"/>
    <cellStyle name="Calculation 2 4 2 6" xfId="128" xr:uid="{00000000-0005-0000-0000-0000AD000000}"/>
    <cellStyle name="Calculation 2 4 3" xfId="129" xr:uid="{00000000-0005-0000-0000-0000AE000000}"/>
    <cellStyle name="Calculation 2 4 3 2" xfId="130" xr:uid="{00000000-0005-0000-0000-0000AF000000}"/>
    <cellStyle name="Calculation 2 4 3 2 2" xfId="131" xr:uid="{00000000-0005-0000-0000-0000B0000000}"/>
    <cellStyle name="Calculation 2 4 3 3" xfId="132" xr:uid="{00000000-0005-0000-0000-0000B1000000}"/>
    <cellStyle name="Calculation 2 4 3 3 2" xfId="133" xr:uid="{00000000-0005-0000-0000-0000B2000000}"/>
    <cellStyle name="Calculation 2 4 3 4" xfId="134" xr:uid="{00000000-0005-0000-0000-0000B3000000}"/>
    <cellStyle name="Calculation 2 4 3 4 2" xfId="135" xr:uid="{00000000-0005-0000-0000-0000B4000000}"/>
    <cellStyle name="Calculation 2 4 3 5" xfId="136" xr:uid="{00000000-0005-0000-0000-0000B5000000}"/>
    <cellStyle name="Calculation 2 4 4" xfId="137" xr:uid="{00000000-0005-0000-0000-0000B6000000}"/>
    <cellStyle name="Calculation 2 4 4 2" xfId="138" xr:uid="{00000000-0005-0000-0000-0000B7000000}"/>
    <cellStyle name="Calculation 2 4 5" xfId="139" xr:uid="{00000000-0005-0000-0000-0000B8000000}"/>
    <cellStyle name="Calculation 2 4 5 2" xfId="140" xr:uid="{00000000-0005-0000-0000-0000B9000000}"/>
    <cellStyle name="Calculation 2 4 6" xfId="141" xr:uid="{00000000-0005-0000-0000-0000BA000000}"/>
    <cellStyle name="Calculation 2 4 6 2" xfId="142" xr:uid="{00000000-0005-0000-0000-0000BB000000}"/>
    <cellStyle name="Calculation 2 5" xfId="143" xr:uid="{00000000-0005-0000-0000-0000BC000000}"/>
    <cellStyle name="Calculation 2 5 2" xfId="144" xr:uid="{00000000-0005-0000-0000-0000BD000000}"/>
    <cellStyle name="Calculation 2 5 2 2" xfId="145" xr:uid="{00000000-0005-0000-0000-0000BE000000}"/>
    <cellStyle name="Calculation 2 5 2 2 2" xfId="146" xr:uid="{00000000-0005-0000-0000-0000BF000000}"/>
    <cellStyle name="Calculation 2 5 2 2 2 2" xfId="147" xr:uid="{00000000-0005-0000-0000-0000C0000000}"/>
    <cellStyle name="Calculation 2 5 2 2 3" xfId="148" xr:uid="{00000000-0005-0000-0000-0000C1000000}"/>
    <cellStyle name="Calculation 2 5 2 2 3 2" xfId="149" xr:uid="{00000000-0005-0000-0000-0000C2000000}"/>
    <cellStyle name="Calculation 2 5 2 2 4" xfId="150" xr:uid="{00000000-0005-0000-0000-0000C3000000}"/>
    <cellStyle name="Calculation 2 5 2 2 4 2" xfId="151" xr:uid="{00000000-0005-0000-0000-0000C4000000}"/>
    <cellStyle name="Calculation 2 5 2 2 5" xfId="152" xr:uid="{00000000-0005-0000-0000-0000C5000000}"/>
    <cellStyle name="Calculation 2 5 2 3" xfId="153" xr:uid="{00000000-0005-0000-0000-0000C6000000}"/>
    <cellStyle name="Calculation 2 5 2 3 2" xfId="154" xr:uid="{00000000-0005-0000-0000-0000C7000000}"/>
    <cellStyle name="Calculation 2 5 2 4" xfId="155" xr:uid="{00000000-0005-0000-0000-0000C8000000}"/>
    <cellStyle name="Calculation 2 5 2 4 2" xfId="156" xr:uid="{00000000-0005-0000-0000-0000C9000000}"/>
    <cellStyle name="Calculation 2 5 2 5" xfId="157" xr:uid="{00000000-0005-0000-0000-0000CA000000}"/>
    <cellStyle name="Calculation 2 5 2 5 2" xfId="158" xr:uid="{00000000-0005-0000-0000-0000CB000000}"/>
    <cellStyle name="Calculation 2 5 2 6" xfId="159" xr:uid="{00000000-0005-0000-0000-0000CC000000}"/>
    <cellStyle name="Calculation 2 5 3" xfId="160" xr:uid="{00000000-0005-0000-0000-0000CD000000}"/>
    <cellStyle name="Calculation 2 5 3 2" xfId="161" xr:uid="{00000000-0005-0000-0000-0000CE000000}"/>
    <cellStyle name="Calculation 2 5 3 2 2" xfId="162" xr:uid="{00000000-0005-0000-0000-0000CF000000}"/>
    <cellStyle name="Calculation 2 5 3 3" xfId="163" xr:uid="{00000000-0005-0000-0000-0000D0000000}"/>
    <cellStyle name="Calculation 2 5 3 3 2" xfId="164" xr:uid="{00000000-0005-0000-0000-0000D1000000}"/>
    <cellStyle name="Calculation 2 5 3 4" xfId="165" xr:uid="{00000000-0005-0000-0000-0000D2000000}"/>
    <cellStyle name="Calculation 2 5 3 4 2" xfId="166" xr:uid="{00000000-0005-0000-0000-0000D3000000}"/>
    <cellStyle name="Calculation 2 5 3 5" xfId="167" xr:uid="{00000000-0005-0000-0000-0000D4000000}"/>
    <cellStyle name="Calculation 2 5 4" xfId="168" xr:uid="{00000000-0005-0000-0000-0000D5000000}"/>
    <cellStyle name="Calculation 2 5 4 2" xfId="169" xr:uid="{00000000-0005-0000-0000-0000D6000000}"/>
    <cellStyle name="Calculation 2 5 5" xfId="170" xr:uid="{00000000-0005-0000-0000-0000D7000000}"/>
    <cellStyle name="Calculation 2 5 5 2" xfId="171" xr:uid="{00000000-0005-0000-0000-0000D8000000}"/>
    <cellStyle name="Calculation 2 5 6" xfId="172" xr:uid="{00000000-0005-0000-0000-0000D9000000}"/>
    <cellStyle name="Calculation 2 5 6 2" xfId="173" xr:uid="{00000000-0005-0000-0000-0000DA000000}"/>
    <cellStyle name="Calculation 2 6" xfId="174" xr:uid="{00000000-0005-0000-0000-0000DB000000}"/>
    <cellStyle name="Calculation 2 6 2" xfId="175" xr:uid="{00000000-0005-0000-0000-0000DC000000}"/>
    <cellStyle name="Calculation 2 6 2 2" xfId="176" xr:uid="{00000000-0005-0000-0000-0000DD000000}"/>
    <cellStyle name="Calculation 2 6 2 2 2" xfId="177" xr:uid="{00000000-0005-0000-0000-0000DE000000}"/>
    <cellStyle name="Calculation 2 6 2 2 2 2" xfId="178" xr:uid="{00000000-0005-0000-0000-0000DF000000}"/>
    <cellStyle name="Calculation 2 6 2 2 3" xfId="179" xr:uid="{00000000-0005-0000-0000-0000E0000000}"/>
    <cellStyle name="Calculation 2 6 2 2 3 2" xfId="180" xr:uid="{00000000-0005-0000-0000-0000E1000000}"/>
    <cellStyle name="Calculation 2 6 2 2 4" xfId="181" xr:uid="{00000000-0005-0000-0000-0000E2000000}"/>
    <cellStyle name="Calculation 2 6 2 2 4 2" xfId="182" xr:uid="{00000000-0005-0000-0000-0000E3000000}"/>
    <cellStyle name="Calculation 2 6 2 2 5" xfId="183" xr:uid="{00000000-0005-0000-0000-0000E4000000}"/>
    <cellStyle name="Calculation 2 6 2 3" xfId="184" xr:uid="{00000000-0005-0000-0000-0000E5000000}"/>
    <cellStyle name="Calculation 2 6 2 3 2" xfId="185" xr:uid="{00000000-0005-0000-0000-0000E6000000}"/>
    <cellStyle name="Calculation 2 6 2 4" xfId="186" xr:uid="{00000000-0005-0000-0000-0000E7000000}"/>
    <cellStyle name="Calculation 2 6 2 4 2" xfId="187" xr:uid="{00000000-0005-0000-0000-0000E8000000}"/>
    <cellStyle name="Calculation 2 6 2 5" xfId="188" xr:uid="{00000000-0005-0000-0000-0000E9000000}"/>
    <cellStyle name="Calculation 2 6 2 5 2" xfId="189" xr:uid="{00000000-0005-0000-0000-0000EA000000}"/>
    <cellStyle name="Calculation 2 6 2 6" xfId="190" xr:uid="{00000000-0005-0000-0000-0000EB000000}"/>
    <cellStyle name="Calculation 2 6 3" xfId="191" xr:uid="{00000000-0005-0000-0000-0000EC000000}"/>
    <cellStyle name="Calculation 2 6 3 2" xfId="192" xr:uid="{00000000-0005-0000-0000-0000ED000000}"/>
    <cellStyle name="Calculation 2 6 3 2 2" xfId="193" xr:uid="{00000000-0005-0000-0000-0000EE000000}"/>
    <cellStyle name="Calculation 2 6 3 3" xfId="194" xr:uid="{00000000-0005-0000-0000-0000EF000000}"/>
    <cellStyle name="Calculation 2 6 3 3 2" xfId="195" xr:uid="{00000000-0005-0000-0000-0000F0000000}"/>
    <cellStyle name="Calculation 2 6 3 4" xfId="196" xr:uid="{00000000-0005-0000-0000-0000F1000000}"/>
    <cellStyle name="Calculation 2 6 3 4 2" xfId="197" xr:uid="{00000000-0005-0000-0000-0000F2000000}"/>
    <cellStyle name="Calculation 2 6 3 5" xfId="198" xr:uid="{00000000-0005-0000-0000-0000F3000000}"/>
    <cellStyle name="Calculation 2 6 4" xfId="199" xr:uid="{00000000-0005-0000-0000-0000F4000000}"/>
    <cellStyle name="Calculation 2 6 4 2" xfId="200" xr:uid="{00000000-0005-0000-0000-0000F5000000}"/>
    <cellStyle name="Calculation 2 6 5" xfId="201" xr:uid="{00000000-0005-0000-0000-0000F6000000}"/>
    <cellStyle name="Calculation 2 6 5 2" xfId="202" xr:uid="{00000000-0005-0000-0000-0000F7000000}"/>
    <cellStyle name="Calculation 2 6 6" xfId="203" xr:uid="{00000000-0005-0000-0000-0000F8000000}"/>
    <cellStyle name="Calculation 2 6 6 2" xfId="204" xr:uid="{00000000-0005-0000-0000-0000F9000000}"/>
    <cellStyle name="Calculation 2 7" xfId="205" xr:uid="{00000000-0005-0000-0000-0000FA000000}"/>
    <cellStyle name="Calculation 2 7 2" xfId="206" xr:uid="{00000000-0005-0000-0000-0000FB000000}"/>
    <cellStyle name="Calculation 2 7 2 2" xfId="207" xr:uid="{00000000-0005-0000-0000-0000FC000000}"/>
    <cellStyle name="Calculation 2 7 2 2 2" xfId="208" xr:uid="{00000000-0005-0000-0000-0000FD000000}"/>
    <cellStyle name="Calculation 2 7 2 2 2 2" xfId="209" xr:uid="{00000000-0005-0000-0000-0000FE000000}"/>
    <cellStyle name="Calculation 2 7 2 2 3" xfId="210" xr:uid="{00000000-0005-0000-0000-0000FF000000}"/>
    <cellStyle name="Calculation 2 7 2 2 3 2" xfId="211" xr:uid="{00000000-0005-0000-0000-000000010000}"/>
    <cellStyle name="Calculation 2 7 2 2 4" xfId="212" xr:uid="{00000000-0005-0000-0000-000001010000}"/>
    <cellStyle name="Calculation 2 7 2 2 4 2" xfId="213" xr:uid="{00000000-0005-0000-0000-000002010000}"/>
    <cellStyle name="Calculation 2 7 2 2 5" xfId="214" xr:uid="{00000000-0005-0000-0000-000003010000}"/>
    <cellStyle name="Calculation 2 7 2 3" xfId="215" xr:uid="{00000000-0005-0000-0000-000004010000}"/>
    <cellStyle name="Calculation 2 7 2 3 2" xfId="216" xr:uid="{00000000-0005-0000-0000-000005010000}"/>
    <cellStyle name="Calculation 2 7 2 4" xfId="217" xr:uid="{00000000-0005-0000-0000-000006010000}"/>
    <cellStyle name="Calculation 2 7 2 4 2" xfId="218" xr:uid="{00000000-0005-0000-0000-000007010000}"/>
    <cellStyle name="Calculation 2 7 2 5" xfId="219" xr:uid="{00000000-0005-0000-0000-000008010000}"/>
    <cellStyle name="Calculation 2 7 2 5 2" xfId="220" xr:uid="{00000000-0005-0000-0000-000009010000}"/>
    <cellStyle name="Calculation 2 7 2 6" xfId="221" xr:uid="{00000000-0005-0000-0000-00000A010000}"/>
    <cellStyle name="Calculation 2 7 3" xfId="222" xr:uid="{00000000-0005-0000-0000-00000B010000}"/>
    <cellStyle name="Calculation 2 7 3 2" xfId="223" xr:uid="{00000000-0005-0000-0000-00000C010000}"/>
    <cellStyle name="Calculation 2 7 3 2 2" xfId="224" xr:uid="{00000000-0005-0000-0000-00000D010000}"/>
    <cellStyle name="Calculation 2 7 3 3" xfId="225" xr:uid="{00000000-0005-0000-0000-00000E010000}"/>
    <cellStyle name="Calculation 2 7 3 3 2" xfId="226" xr:uid="{00000000-0005-0000-0000-00000F010000}"/>
    <cellStyle name="Calculation 2 7 3 4" xfId="227" xr:uid="{00000000-0005-0000-0000-000010010000}"/>
    <cellStyle name="Calculation 2 7 3 4 2" xfId="228" xr:uid="{00000000-0005-0000-0000-000011010000}"/>
    <cellStyle name="Calculation 2 7 3 5" xfId="229" xr:uid="{00000000-0005-0000-0000-000012010000}"/>
    <cellStyle name="Calculation 2 7 4" xfId="230" xr:uid="{00000000-0005-0000-0000-000013010000}"/>
    <cellStyle name="Calculation 2 7 4 2" xfId="231" xr:uid="{00000000-0005-0000-0000-000014010000}"/>
    <cellStyle name="Calculation 2 7 5" xfId="232" xr:uid="{00000000-0005-0000-0000-000015010000}"/>
    <cellStyle name="Calculation 2 7 5 2" xfId="233" xr:uid="{00000000-0005-0000-0000-000016010000}"/>
    <cellStyle name="Calculation 2 7 6" xfId="234" xr:uid="{00000000-0005-0000-0000-000017010000}"/>
    <cellStyle name="Calculation 2 7 6 2" xfId="235" xr:uid="{00000000-0005-0000-0000-000018010000}"/>
    <cellStyle name="Calculation 2 8" xfId="236" xr:uid="{00000000-0005-0000-0000-000019010000}"/>
    <cellStyle name="Calculation 2 8 2" xfId="237" xr:uid="{00000000-0005-0000-0000-00001A010000}"/>
    <cellStyle name="Calculation 2 8 2 2" xfId="238" xr:uid="{00000000-0005-0000-0000-00001B010000}"/>
    <cellStyle name="Calculation 2 8 2 2 2" xfId="239" xr:uid="{00000000-0005-0000-0000-00001C010000}"/>
    <cellStyle name="Calculation 2 8 2 2 2 2" xfId="240" xr:uid="{00000000-0005-0000-0000-00001D010000}"/>
    <cellStyle name="Calculation 2 8 2 2 3" xfId="241" xr:uid="{00000000-0005-0000-0000-00001E010000}"/>
    <cellStyle name="Calculation 2 8 2 2 3 2" xfId="242" xr:uid="{00000000-0005-0000-0000-00001F010000}"/>
    <cellStyle name="Calculation 2 8 2 2 4" xfId="243" xr:uid="{00000000-0005-0000-0000-000020010000}"/>
    <cellStyle name="Calculation 2 8 2 2 4 2" xfId="244" xr:uid="{00000000-0005-0000-0000-000021010000}"/>
    <cellStyle name="Calculation 2 8 2 2 5" xfId="245" xr:uid="{00000000-0005-0000-0000-000022010000}"/>
    <cellStyle name="Calculation 2 8 2 3" xfId="246" xr:uid="{00000000-0005-0000-0000-000023010000}"/>
    <cellStyle name="Calculation 2 8 2 3 2" xfId="247" xr:uid="{00000000-0005-0000-0000-000024010000}"/>
    <cellStyle name="Calculation 2 8 2 4" xfId="248" xr:uid="{00000000-0005-0000-0000-000025010000}"/>
    <cellStyle name="Calculation 2 8 2 4 2" xfId="249" xr:uid="{00000000-0005-0000-0000-000026010000}"/>
    <cellStyle name="Calculation 2 8 2 5" xfId="250" xr:uid="{00000000-0005-0000-0000-000027010000}"/>
    <cellStyle name="Calculation 2 8 2 5 2" xfId="251" xr:uid="{00000000-0005-0000-0000-000028010000}"/>
    <cellStyle name="Calculation 2 8 2 6" xfId="252" xr:uid="{00000000-0005-0000-0000-000029010000}"/>
    <cellStyle name="Calculation 2 8 3" xfId="253" xr:uid="{00000000-0005-0000-0000-00002A010000}"/>
    <cellStyle name="Calculation 2 8 3 2" xfId="254" xr:uid="{00000000-0005-0000-0000-00002B010000}"/>
    <cellStyle name="Calculation 2 8 3 2 2" xfId="255" xr:uid="{00000000-0005-0000-0000-00002C010000}"/>
    <cellStyle name="Calculation 2 8 3 3" xfId="256" xr:uid="{00000000-0005-0000-0000-00002D010000}"/>
    <cellStyle name="Calculation 2 8 3 3 2" xfId="257" xr:uid="{00000000-0005-0000-0000-00002E010000}"/>
    <cellStyle name="Calculation 2 8 3 4" xfId="258" xr:uid="{00000000-0005-0000-0000-00002F010000}"/>
    <cellStyle name="Calculation 2 8 3 4 2" xfId="259" xr:uid="{00000000-0005-0000-0000-000030010000}"/>
    <cellStyle name="Calculation 2 8 3 5" xfId="260" xr:uid="{00000000-0005-0000-0000-000031010000}"/>
    <cellStyle name="Calculation 2 8 4" xfId="261" xr:uid="{00000000-0005-0000-0000-000032010000}"/>
    <cellStyle name="Calculation 2 8 4 2" xfId="262" xr:uid="{00000000-0005-0000-0000-000033010000}"/>
    <cellStyle name="Calculation 2 8 5" xfId="263" xr:uid="{00000000-0005-0000-0000-000034010000}"/>
    <cellStyle name="Calculation 2 8 5 2" xfId="264" xr:uid="{00000000-0005-0000-0000-000035010000}"/>
    <cellStyle name="Calculation 2 8 6" xfId="265" xr:uid="{00000000-0005-0000-0000-000036010000}"/>
    <cellStyle name="Calculation 2 8 6 2" xfId="266" xr:uid="{00000000-0005-0000-0000-000037010000}"/>
    <cellStyle name="Calculation 2 9" xfId="267" xr:uid="{00000000-0005-0000-0000-000038010000}"/>
    <cellStyle name="Calculation 2 9 2" xfId="268" xr:uid="{00000000-0005-0000-0000-000039010000}"/>
    <cellStyle name="Calculation 2 9 2 2" xfId="269" xr:uid="{00000000-0005-0000-0000-00003A010000}"/>
    <cellStyle name="Calculation 2 9 2 2 2" xfId="270" xr:uid="{00000000-0005-0000-0000-00003B010000}"/>
    <cellStyle name="Calculation 2 9 2 3" xfId="271" xr:uid="{00000000-0005-0000-0000-00003C010000}"/>
    <cellStyle name="Calculation 2 9 2 3 2" xfId="272" xr:uid="{00000000-0005-0000-0000-00003D010000}"/>
    <cellStyle name="Calculation 2 9 2 4" xfId="273" xr:uid="{00000000-0005-0000-0000-00003E010000}"/>
    <cellStyle name="Calculation 2 9 2 4 2" xfId="274" xr:uid="{00000000-0005-0000-0000-00003F010000}"/>
    <cellStyle name="Calculation 2 9 2 5" xfId="275" xr:uid="{00000000-0005-0000-0000-000040010000}"/>
    <cellStyle name="Calculation 2 9 3" xfId="276" xr:uid="{00000000-0005-0000-0000-000041010000}"/>
    <cellStyle name="Calculation 2 9 3 2" xfId="277" xr:uid="{00000000-0005-0000-0000-000042010000}"/>
    <cellStyle name="Calculation 2 9 4" xfId="278" xr:uid="{00000000-0005-0000-0000-000043010000}"/>
    <cellStyle name="Calculation 2 9 4 2" xfId="279" xr:uid="{00000000-0005-0000-0000-000044010000}"/>
    <cellStyle name="Calculation 2 9 5" xfId="280" xr:uid="{00000000-0005-0000-0000-000045010000}"/>
    <cellStyle name="Calculation 2 9 5 2" xfId="281" xr:uid="{00000000-0005-0000-0000-000046010000}"/>
    <cellStyle name="Calculation 2 9 6" xfId="282" xr:uid="{00000000-0005-0000-0000-000047010000}"/>
    <cellStyle name="CEMEUserInput" xfId="283" xr:uid="{00000000-0005-0000-0000-000048010000}"/>
    <cellStyle name="Check Cell 2" xfId="284" xr:uid="{00000000-0005-0000-0000-000049010000}"/>
    <cellStyle name="Comma" xfId="2907" builtinId="3"/>
    <cellStyle name="Comma 2" xfId="285" xr:uid="{00000000-0005-0000-0000-00004A010000}"/>
    <cellStyle name="Comma 2 2" xfId="286" xr:uid="{00000000-0005-0000-0000-00004B010000}"/>
    <cellStyle name="Comma 2 2 2" xfId="287" xr:uid="{00000000-0005-0000-0000-00004C010000}"/>
    <cellStyle name="Comma 2 2 2 2" xfId="288" xr:uid="{00000000-0005-0000-0000-00004D010000}"/>
    <cellStyle name="Comma 2 2 2 2 2" xfId="289" xr:uid="{00000000-0005-0000-0000-00004E010000}"/>
    <cellStyle name="Comma 2 2 2 3" xfId="290" xr:uid="{00000000-0005-0000-0000-00004F010000}"/>
    <cellStyle name="Comma 2 2 3" xfId="291" xr:uid="{00000000-0005-0000-0000-000050010000}"/>
    <cellStyle name="Comma 2 2 3 2" xfId="292" xr:uid="{00000000-0005-0000-0000-000051010000}"/>
    <cellStyle name="Comma 2 2 3 2 2" xfId="293" xr:uid="{00000000-0005-0000-0000-000052010000}"/>
    <cellStyle name="Comma 2 2 3 3" xfId="294" xr:uid="{00000000-0005-0000-0000-000053010000}"/>
    <cellStyle name="Comma 2 2 4" xfId="295" xr:uid="{00000000-0005-0000-0000-000054010000}"/>
    <cellStyle name="Comma 2 2 4 2" xfId="296" xr:uid="{00000000-0005-0000-0000-000055010000}"/>
    <cellStyle name="Comma 2 2 5" xfId="297" xr:uid="{00000000-0005-0000-0000-000056010000}"/>
    <cellStyle name="Comma 2 3" xfId="298" xr:uid="{00000000-0005-0000-0000-000057010000}"/>
    <cellStyle name="Comma 2 3 2" xfId="299" xr:uid="{00000000-0005-0000-0000-000058010000}"/>
    <cellStyle name="Comma 2 3 2 2" xfId="300" xr:uid="{00000000-0005-0000-0000-000059010000}"/>
    <cellStyle name="Comma 2 3 3" xfId="301" xr:uid="{00000000-0005-0000-0000-00005A010000}"/>
    <cellStyle name="Comma 2 4" xfId="302" xr:uid="{00000000-0005-0000-0000-00005B010000}"/>
    <cellStyle name="Comma 2 4 2" xfId="303" xr:uid="{00000000-0005-0000-0000-00005C010000}"/>
    <cellStyle name="Comma 2 5" xfId="304" xr:uid="{00000000-0005-0000-0000-00005D010000}"/>
    <cellStyle name="Comma 2 5 2" xfId="305" xr:uid="{00000000-0005-0000-0000-00005E010000}"/>
    <cellStyle name="Comma 2 6" xfId="306" xr:uid="{00000000-0005-0000-0000-00005F010000}"/>
    <cellStyle name="Comma 2 7" xfId="307" xr:uid="{00000000-0005-0000-0000-000060010000}"/>
    <cellStyle name="Comma 3" xfId="308" xr:uid="{00000000-0005-0000-0000-000061010000}"/>
    <cellStyle name="Comma 3 2" xfId="309" xr:uid="{00000000-0005-0000-0000-000062010000}"/>
    <cellStyle name="Comma 3 2 2" xfId="310" xr:uid="{00000000-0005-0000-0000-000063010000}"/>
    <cellStyle name="Comma 3 2 2 2" xfId="311" xr:uid="{00000000-0005-0000-0000-000064010000}"/>
    <cellStyle name="Comma 3 2 2 2 2" xfId="312" xr:uid="{00000000-0005-0000-0000-000065010000}"/>
    <cellStyle name="Comma 3 2 2 3" xfId="313" xr:uid="{00000000-0005-0000-0000-000066010000}"/>
    <cellStyle name="Comma 3 2 3" xfId="314" xr:uid="{00000000-0005-0000-0000-000067010000}"/>
    <cellStyle name="Comma 3 2 3 2" xfId="315" xr:uid="{00000000-0005-0000-0000-000068010000}"/>
    <cellStyle name="Comma 3 2 3 2 2" xfId="316" xr:uid="{00000000-0005-0000-0000-000069010000}"/>
    <cellStyle name="Comma 3 2 3 3" xfId="317" xr:uid="{00000000-0005-0000-0000-00006A010000}"/>
    <cellStyle name="Comma 3 2 4" xfId="318" xr:uid="{00000000-0005-0000-0000-00006B010000}"/>
    <cellStyle name="Comma 3 2 4 2" xfId="319" xr:uid="{00000000-0005-0000-0000-00006C010000}"/>
    <cellStyle name="Comma 3 2 5" xfId="320" xr:uid="{00000000-0005-0000-0000-00006D010000}"/>
    <cellStyle name="Comma 4" xfId="321" xr:uid="{00000000-0005-0000-0000-00006E010000}"/>
    <cellStyle name="Comma 4 2" xfId="322" xr:uid="{00000000-0005-0000-0000-00006F010000}"/>
    <cellStyle name="Comma 5" xfId="323" xr:uid="{00000000-0005-0000-0000-000070010000}"/>
    <cellStyle name="Comma 5 2" xfId="324" xr:uid="{00000000-0005-0000-0000-000071010000}"/>
    <cellStyle name="Comma 5 2 2" xfId="325" xr:uid="{00000000-0005-0000-0000-000072010000}"/>
    <cellStyle name="Comma 5 3" xfId="326" xr:uid="{00000000-0005-0000-0000-000073010000}"/>
    <cellStyle name="Comma 6" xfId="327" xr:uid="{00000000-0005-0000-0000-000074010000}"/>
    <cellStyle name="Comma 6 2" xfId="328" xr:uid="{00000000-0005-0000-0000-000075010000}"/>
    <cellStyle name="Comma 6 2 2" xfId="329" xr:uid="{00000000-0005-0000-0000-000076010000}"/>
    <cellStyle name="Comma 6 3" xfId="330" xr:uid="{00000000-0005-0000-0000-000077010000}"/>
    <cellStyle name="Comma 7" xfId="331" xr:uid="{00000000-0005-0000-0000-000078010000}"/>
    <cellStyle name="Comma 7 2" xfId="332" xr:uid="{00000000-0005-0000-0000-000079010000}"/>
    <cellStyle name="Comma 8" xfId="333" xr:uid="{00000000-0005-0000-0000-00007A010000}"/>
    <cellStyle name="Comma 9" xfId="334" xr:uid="{00000000-0005-0000-0000-00007B010000}"/>
    <cellStyle name="Currency 2" xfId="335" xr:uid="{00000000-0005-0000-0000-00007C010000}"/>
    <cellStyle name="Currency 2 2" xfId="336" xr:uid="{00000000-0005-0000-0000-00007D010000}"/>
    <cellStyle name="Currency 2 2 2" xfId="337" xr:uid="{00000000-0005-0000-0000-00007E010000}"/>
    <cellStyle name="Currency 3" xfId="338" xr:uid="{00000000-0005-0000-0000-00007F010000}"/>
    <cellStyle name="Currency 3 2" xfId="339" xr:uid="{00000000-0005-0000-0000-000080010000}"/>
    <cellStyle name="Currency 3 2 2" xfId="340" xr:uid="{00000000-0005-0000-0000-000081010000}"/>
    <cellStyle name="Currency 3 2 2 2" xfId="341" xr:uid="{00000000-0005-0000-0000-000082010000}"/>
    <cellStyle name="Currency 3 2 3" xfId="342" xr:uid="{00000000-0005-0000-0000-000083010000}"/>
    <cellStyle name="Currency 3 3" xfId="343" xr:uid="{00000000-0005-0000-0000-000084010000}"/>
    <cellStyle name="Currency 3 3 2" xfId="344" xr:uid="{00000000-0005-0000-0000-000085010000}"/>
    <cellStyle name="Currency 3 3 2 2" xfId="345" xr:uid="{00000000-0005-0000-0000-000086010000}"/>
    <cellStyle name="Currency 3 3 3" xfId="346" xr:uid="{00000000-0005-0000-0000-000087010000}"/>
    <cellStyle name="Currency 4" xfId="347" xr:uid="{00000000-0005-0000-0000-000088010000}"/>
    <cellStyle name="Currency 5" xfId="348" xr:uid="{00000000-0005-0000-0000-000089010000}"/>
    <cellStyle name="Currency 6" xfId="349" xr:uid="{00000000-0005-0000-0000-00008A010000}"/>
    <cellStyle name="Currency 6 2" xfId="350" xr:uid="{00000000-0005-0000-0000-00008B010000}"/>
    <cellStyle name="Currency 6 2 2" xfId="351" xr:uid="{00000000-0005-0000-0000-00008C010000}"/>
    <cellStyle name="Currency 6 3" xfId="352" xr:uid="{00000000-0005-0000-0000-00008D010000}"/>
    <cellStyle name="Currency 7" xfId="353" xr:uid="{00000000-0005-0000-0000-00008E010000}"/>
    <cellStyle name="Explanatory Text 2" xfId="354" xr:uid="{00000000-0005-0000-0000-00008F010000}"/>
    <cellStyle name="FormulaEntry" xfId="355" xr:uid="{00000000-0005-0000-0000-000090010000}"/>
    <cellStyle name="FormulaNumber" xfId="356" xr:uid="{00000000-0005-0000-0000-000091010000}"/>
    <cellStyle name="Good 2" xfId="357" xr:uid="{00000000-0005-0000-0000-000092010000}"/>
    <cellStyle name="Greyed" xfId="358" xr:uid="{00000000-0005-0000-0000-000093010000}"/>
    <cellStyle name="Greyed 2" xfId="359" xr:uid="{00000000-0005-0000-0000-000094010000}"/>
    <cellStyle name="Greyed 2 2" xfId="360" xr:uid="{00000000-0005-0000-0000-000095010000}"/>
    <cellStyle name="Greyed 3" xfId="361" xr:uid="{00000000-0005-0000-0000-000096010000}"/>
    <cellStyle name="Greyed 3 2" xfId="362" xr:uid="{00000000-0005-0000-0000-000097010000}"/>
    <cellStyle name="Heading 1" xfId="2" builtinId="16"/>
    <cellStyle name="Heading 1 2" xfId="363" xr:uid="{00000000-0005-0000-0000-000098010000}"/>
    <cellStyle name="Heading 1 3" xfId="364" xr:uid="{00000000-0005-0000-0000-000099010000}"/>
    <cellStyle name="Heading 2" xfId="3" builtinId="17"/>
    <cellStyle name="Heading 2 2" xfId="365" xr:uid="{00000000-0005-0000-0000-00009A010000}"/>
    <cellStyle name="Heading 2 3" xfId="366" xr:uid="{00000000-0005-0000-0000-00009B010000}"/>
    <cellStyle name="Heading 3 2" xfId="367" xr:uid="{00000000-0005-0000-0000-00009C010000}"/>
    <cellStyle name="Heading 4 2" xfId="368" xr:uid="{00000000-0005-0000-0000-00009D010000}"/>
    <cellStyle name="Hyperlink" xfId="1" builtinId="8"/>
    <cellStyle name="Hyperlink 2" xfId="369" xr:uid="{00000000-0005-0000-0000-00009E010000}"/>
    <cellStyle name="Hyperlink 2 2" xfId="370" xr:uid="{00000000-0005-0000-0000-00009F010000}"/>
    <cellStyle name="Hyperlink 2 2 2" xfId="371" xr:uid="{00000000-0005-0000-0000-0000A0010000}"/>
    <cellStyle name="Hyperlink 3" xfId="372" xr:uid="{00000000-0005-0000-0000-0000A1010000}"/>
    <cellStyle name="Inactive" xfId="373" xr:uid="{00000000-0005-0000-0000-0000A2010000}"/>
    <cellStyle name="Inactive 2" xfId="374" xr:uid="{00000000-0005-0000-0000-0000A3010000}"/>
    <cellStyle name="Inactive 2 2" xfId="375" xr:uid="{00000000-0005-0000-0000-0000A4010000}"/>
    <cellStyle name="Inactive 2 2 2" xfId="376" xr:uid="{00000000-0005-0000-0000-0000A5010000}"/>
    <cellStyle name="Inactive 2 3" xfId="377" xr:uid="{00000000-0005-0000-0000-0000A6010000}"/>
    <cellStyle name="Inactive 2 3 2" xfId="378" xr:uid="{00000000-0005-0000-0000-0000A7010000}"/>
    <cellStyle name="Inactive 2 4" xfId="379" xr:uid="{00000000-0005-0000-0000-0000A8010000}"/>
    <cellStyle name="Inactive 2 4 2" xfId="380" xr:uid="{00000000-0005-0000-0000-0000A9010000}"/>
    <cellStyle name="Inactive 2 5" xfId="381" xr:uid="{00000000-0005-0000-0000-0000AA010000}"/>
    <cellStyle name="Inactive 3" xfId="382" xr:uid="{00000000-0005-0000-0000-0000AB010000}"/>
    <cellStyle name="Inactive 3 2" xfId="383" xr:uid="{00000000-0005-0000-0000-0000AC010000}"/>
    <cellStyle name="Inactive 4" xfId="384" xr:uid="{00000000-0005-0000-0000-0000AD010000}"/>
    <cellStyle name="Inactive 4 2" xfId="385" xr:uid="{00000000-0005-0000-0000-0000AE010000}"/>
    <cellStyle name="Inactive 5" xfId="386" xr:uid="{00000000-0005-0000-0000-0000AF010000}"/>
    <cellStyle name="Inactive 5 2" xfId="387" xr:uid="{00000000-0005-0000-0000-0000B0010000}"/>
    <cellStyle name="Inactive 6" xfId="388" xr:uid="{00000000-0005-0000-0000-0000B1010000}"/>
    <cellStyle name="Input 2" xfId="389" xr:uid="{00000000-0005-0000-0000-0000B2010000}"/>
    <cellStyle name="Input 2 10" xfId="390" xr:uid="{00000000-0005-0000-0000-0000B3010000}"/>
    <cellStyle name="Input 2 10 2" xfId="391" xr:uid="{00000000-0005-0000-0000-0000B4010000}"/>
    <cellStyle name="Input 2 10 2 2" xfId="392" xr:uid="{00000000-0005-0000-0000-0000B5010000}"/>
    <cellStyle name="Input 2 10 2 2 2" xfId="393" xr:uid="{00000000-0005-0000-0000-0000B6010000}"/>
    <cellStyle name="Input 2 10 3" xfId="394" xr:uid="{00000000-0005-0000-0000-0000B7010000}"/>
    <cellStyle name="Input 2 10 3 2" xfId="395" xr:uid="{00000000-0005-0000-0000-0000B8010000}"/>
    <cellStyle name="Input 2 10 4" xfId="396" xr:uid="{00000000-0005-0000-0000-0000B9010000}"/>
    <cellStyle name="Input 2 10 4 2" xfId="397" xr:uid="{00000000-0005-0000-0000-0000BA010000}"/>
    <cellStyle name="Input 2 10 5" xfId="398" xr:uid="{00000000-0005-0000-0000-0000BB010000}"/>
    <cellStyle name="Input 2 11" xfId="399" xr:uid="{00000000-0005-0000-0000-0000BC010000}"/>
    <cellStyle name="Input 2 11 2" xfId="400" xr:uid="{00000000-0005-0000-0000-0000BD010000}"/>
    <cellStyle name="Input 2 11 3" xfId="401" xr:uid="{00000000-0005-0000-0000-0000BE010000}"/>
    <cellStyle name="Input 2 12" xfId="402" xr:uid="{00000000-0005-0000-0000-0000BF010000}"/>
    <cellStyle name="Input 2 12 2" xfId="403" xr:uid="{00000000-0005-0000-0000-0000C0010000}"/>
    <cellStyle name="Input 2 13" xfId="404" xr:uid="{00000000-0005-0000-0000-0000C1010000}"/>
    <cellStyle name="Input 2 13 2" xfId="405" xr:uid="{00000000-0005-0000-0000-0000C2010000}"/>
    <cellStyle name="Input 2 2" xfId="406" xr:uid="{00000000-0005-0000-0000-0000C3010000}"/>
    <cellStyle name="Input 2 2 2" xfId="407" xr:uid="{00000000-0005-0000-0000-0000C4010000}"/>
    <cellStyle name="Input 2 2 2 2" xfId="408" xr:uid="{00000000-0005-0000-0000-0000C5010000}"/>
    <cellStyle name="Input 2 2 2 2 2" xfId="409" xr:uid="{00000000-0005-0000-0000-0000C6010000}"/>
    <cellStyle name="Input 2 2 2 2 2 2" xfId="410" xr:uid="{00000000-0005-0000-0000-0000C7010000}"/>
    <cellStyle name="Input 2 2 2 2 3" xfId="411" xr:uid="{00000000-0005-0000-0000-0000C8010000}"/>
    <cellStyle name="Input 2 2 2 2 3 2" xfId="412" xr:uid="{00000000-0005-0000-0000-0000C9010000}"/>
    <cellStyle name="Input 2 2 2 2 4" xfId="413" xr:uid="{00000000-0005-0000-0000-0000CA010000}"/>
    <cellStyle name="Input 2 2 2 2 4 2" xfId="414" xr:uid="{00000000-0005-0000-0000-0000CB010000}"/>
    <cellStyle name="Input 2 2 2 2 5" xfId="415" xr:uid="{00000000-0005-0000-0000-0000CC010000}"/>
    <cellStyle name="Input 2 2 2 3" xfId="416" xr:uid="{00000000-0005-0000-0000-0000CD010000}"/>
    <cellStyle name="Input 2 2 2 3 2" xfId="417" xr:uid="{00000000-0005-0000-0000-0000CE010000}"/>
    <cellStyle name="Input 2 2 2 4" xfId="418" xr:uid="{00000000-0005-0000-0000-0000CF010000}"/>
    <cellStyle name="Input 2 2 2 4 2" xfId="419" xr:uid="{00000000-0005-0000-0000-0000D0010000}"/>
    <cellStyle name="Input 2 2 2 5" xfId="420" xr:uid="{00000000-0005-0000-0000-0000D1010000}"/>
    <cellStyle name="Input 2 2 2 5 2" xfId="421" xr:uid="{00000000-0005-0000-0000-0000D2010000}"/>
    <cellStyle name="Input 2 2 2 6" xfId="422" xr:uid="{00000000-0005-0000-0000-0000D3010000}"/>
    <cellStyle name="Input 2 2 3" xfId="423" xr:uid="{00000000-0005-0000-0000-0000D4010000}"/>
    <cellStyle name="Input 2 2 3 2" xfId="424" xr:uid="{00000000-0005-0000-0000-0000D5010000}"/>
    <cellStyle name="Input 2 2 3 2 2" xfId="425" xr:uid="{00000000-0005-0000-0000-0000D6010000}"/>
    <cellStyle name="Input 2 2 3 3" xfId="426" xr:uid="{00000000-0005-0000-0000-0000D7010000}"/>
    <cellStyle name="Input 2 2 3 3 2" xfId="427" xr:uid="{00000000-0005-0000-0000-0000D8010000}"/>
    <cellStyle name="Input 2 2 3 4" xfId="428" xr:uid="{00000000-0005-0000-0000-0000D9010000}"/>
    <cellStyle name="Input 2 2 3 4 2" xfId="429" xr:uid="{00000000-0005-0000-0000-0000DA010000}"/>
    <cellStyle name="Input 2 2 3 5" xfId="430" xr:uid="{00000000-0005-0000-0000-0000DB010000}"/>
    <cellStyle name="Input 2 2 4" xfId="431" xr:uid="{00000000-0005-0000-0000-0000DC010000}"/>
    <cellStyle name="Input 2 2 4 2" xfId="432" xr:uid="{00000000-0005-0000-0000-0000DD010000}"/>
    <cellStyle name="Input 2 2 5" xfId="433" xr:uid="{00000000-0005-0000-0000-0000DE010000}"/>
    <cellStyle name="Input 2 2 5 2" xfId="434" xr:uid="{00000000-0005-0000-0000-0000DF010000}"/>
    <cellStyle name="Input 2 2 6" xfId="435" xr:uid="{00000000-0005-0000-0000-0000E0010000}"/>
    <cellStyle name="Input 2 2 6 2" xfId="436" xr:uid="{00000000-0005-0000-0000-0000E1010000}"/>
    <cellStyle name="Input 2 3" xfId="437" xr:uid="{00000000-0005-0000-0000-0000E2010000}"/>
    <cellStyle name="Input 2 3 2" xfId="438" xr:uid="{00000000-0005-0000-0000-0000E3010000}"/>
    <cellStyle name="Input 2 3 2 2" xfId="439" xr:uid="{00000000-0005-0000-0000-0000E4010000}"/>
    <cellStyle name="Input 2 3 2 2 2" xfId="440" xr:uid="{00000000-0005-0000-0000-0000E5010000}"/>
    <cellStyle name="Input 2 3 2 2 2 2" xfId="441" xr:uid="{00000000-0005-0000-0000-0000E6010000}"/>
    <cellStyle name="Input 2 3 2 2 3" xfId="442" xr:uid="{00000000-0005-0000-0000-0000E7010000}"/>
    <cellStyle name="Input 2 3 2 2 3 2" xfId="443" xr:uid="{00000000-0005-0000-0000-0000E8010000}"/>
    <cellStyle name="Input 2 3 2 2 4" xfId="444" xr:uid="{00000000-0005-0000-0000-0000E9010000}"/>
    <cellStyle name="Input 2 3 2 2 4 2" xfId="445" xr:uid="{00000000-0005-0000-0000-0000EA010000}"/>
    <cellStyle name="Input 2 3 2 2 5" xfId="446" xr:uid="{00000000-0005-0000-0000-0000EB010000}"/>
    <cellStyle name="Input 2 3 2 3" xfId="447" xr:uid="{00000000-0005-0000-0000-0000EC010000}"/>
    <cellStyle name="Input 2 3 2 3 2" xfId="448" xr:uid="{00000000-0005-0000-0000-0000ED010000}"/>
    <cellStyle name="Input 2 3 2 4" xfId="449" xr:uid="{00000000-0005-0000-0000-0000EE010000}"/>
    <cellStyle name="Input 2 3 2 4 2" xfId="450" xr:uid="{00000000-0005-0000-0000-0000EF010000}"/>
    <cellStyle name="Input 2 3 2 5" xfId="451" xr:uid="{00000000-0005-0000-0000-0000F0010000}"/>
    <cellStyle name="Input 2 3 2 5 2" xfId="452" xr:uid="{00000000-0005-0000-0000-0000F1010000}"/>
    <cellStyle name="Input 2 3 2 6" xfId="453" xr:uid="{00000000-0005-0000-0000-0000F2010000}"/>
    <cellStyle name="Input 2 3 3" xfId="454" xr:uid="{00000000-0005-0000-0000-0000F3010000}"/>
    <cellStyle name="Input 2 3 3 2" xfId="455" xr:uid="{00000000-0005-0000-0000-0000F4010000}"/>
    <cellStyle name="Input 2 3 3 2 2" xfId="456" xr:uid="{00000000-0005-0000-0000-0000F5010000}"/>
    <cellStyle name="Input 2 3 3 3" xfId="457" xr:uid="{00000000-0005-0000-0000-0000F6010000}"/>
    <cellStyle name="Input 2 3 3 3 2" xfId="458" xr:uid="{00000000-0005-0000-0000-0000F7010000}"/>
    <cellStyle name="Input 2 3 3 4" xfId="459" xr:uid="{00000000-0005-0000-0000-0000F8010000}"/>
    <cellStyle name="Input 2 3 3 4 2" xfId="460" xr:uid="{00000000-0005-0000-0000-0000F9010000}"/>
    <cellStyle name="Input 2 3 3 5" xfId="461" xr:uid="{00000000-0005-0000-0000-0000FA010000}"/>
    <cellStyle name="Input 2 3 4" xfId="462" xr:uid="{00000000-0005-0000-0000-0000FB010000}"/>
    <cellStyle name="Input 2 3 4 2" xfId="463" xr:uid="{00000000-0005-0000-0000-0000FC010000}"/>
    <cellStyle name="Input 2 3 5" xfId="464" xr:uid="{00000000-0005-0000-0000-0000FD010000}"/>
    <cellStyle name="Input 2 3 5 2" xfId="465" xr:uid="{00000000-0005-0000-0000-0000FE010000}"/>
    <cellStyle name="Input 2 3 6" xfId="466" xr:uid="{00000000-0005-0000-0000-0000FF010000}"/>
    <cellStyle name="Input 2 3 6 2" xfId="467" xr:uid="{00000000-0005-0000-0000-000000020000}"/>
    <cellStyle name="Input 2 4" xfId="468" xr:uid="{00000000-0005-0000-0000-000001020000}"/>
    <cellStyle name="Input 2 4 2" xfId="469" xr:uid="{00000000-0005-0000-0000-000002020000}"/>
    <cellStyle name="Input 2 4 2 2" xfId="470" xr:uid="{00000000-0005-0000-0000-000003020000}"/>
    <cellStyle name="Input 2 4 2 2 2" xfId="471" xr:uid="{00000000-0005-0000-0000-000004020000}"/>
    <cellStyle name="Input 2 4 2 2 2 2" xfId="472" xr:uid="{00000000-0005-0000-0000-000005020000}"/>
    <cellStyle name="Input 2 4 2 2 3" xfId="473" xr:uid="{00000000-0005-0000-0000-000006020000}"/>
    <cellStyle name="Input 2 4 2 2 3 2" xfId="474" xr:uid="{00000000-0005-0000-0000-000007020000}"/>
    <cellStyle name="Input 2 4 2 2 4" xfId="475" xr:uid="{00000000-0005-0000-0000-000008020000}"/>
    <cellStyle name="Input 2 4 2 2 4 2" xfId="476" xr:uid="{00000000-0005-0000-0000-000009020000}"/>
    <cellStyle name="Input 2 4 2 2 5" xfId="477" xr:uid="{00000000-0005-0000-0000-00000A020000}"/>
    <cellStyle name="Input 2 4 2 3" xfId="478" xr:uid="{00000000-0005-0000-0000-00000B020000}"/>
    <cellStyle name="Input 2 4 2 3 2" xfId="479" xr:uid="{00000000-0005-0000-0000-00000C020000}"/>
    <cellStyle name="Input 2 4 2 4" xfId="480" xr:uid="{00000000-0005-0000-0000-00000D020000}"/>
    <cellStyle name="Input 2 4 2 4 2" xfId="481" xr:uid="{00000000-0005-0000-0000-00000E020000}"/>
    <cellStyle name="Input 2 4 2 5" xfId="482" xr:uid="{00000000-0005-0000-0000-00000F020000}"/>
    <cellStyle name="Input 2 4 2 5 2" xfId="483" xr:uid="{00000000-0005-0000-0000-000010020000}"/>
    <cellStyle name="Input 2 4 2 6" xfId="484" xr:uid="{00000000-0005-0000-0000-000011020000}"/>
    <cellStyle name="Input 2 4 3" xfId="485" xr:uid="{00000000-0005-0000-0000-000012020000}"/>
    <cellStyle name="Input 2 4 3 2" xfId="486" xr:uid="{00000000-0005-0000-0000-000013020000}"/>
    <cellStyle name="Input 2 4 3 2 2" xfId="487" xr:uid="{00000000-0005-0000-0000-000014020000}"/>
    <cellStyle name="Input 2 4 3 3" xfId="488" xr:uid="{00000000-0005-0000-0000-000015020000}"/>
    <cellStyle name="Input 2 4 3 3 2" xfId="489" xr:uid="{00000000-0005-0000-0000-000016020000}"/>
    <cellStyle name="Input 2 4 3 4" xfId="490" xr:uid="{00000000-0005-0000-0000-000017020000}"/>
    <cellStyle name="Input 2 4 3 4 2" xfId="491" xr:uid="{00000000-0005-0000-0000-000018020000}"/>
    <cellStyle name="Input 2 4 3 5" xfId="492" xr:uid="{00000000-0005-0000-0000-000019020000}"/>
    <cellStyle name="Input 2 4 4" xfId="493" xr:uid="{00000000-0005-0000-0000-00001A020000}"/>
    <cellStyle name="Input 2 4 4 2" xfId="494" xr:uid="{00000000-0005-0000-0000-00001B020000}"/>
    <cellStyle name="Input 2 4 5" xfId="495" xr:uid="{00000000-0005-0000-0000-00001C020000}"/>
    <cellStyle name="Input 2 4 5 2" xfId="496" xr:uid="{00000000-0005-0000-0000-00001D020000}"/>
    <cellStyle name="Input 2 4 6" xfId="497" xr:uid="{00000000-0005-0000-0000-00001E020000}"/>
    <cellStyle name="Input 2 4 6 2" xfId="498" xr:uid="{00000000-0005-0000-0000-00001F020000}"/>
    <cellStyle name="Input 2 5" xfId="499" xr:uid="{00000000-0005-0000-0000-000020020000}"/>
    <cellStyle name="Input 2 5 2" xfId="500" xr:uid="{00000000-0005-0000-0000-000021020000}"/>
    <cellStyle name="Input 2 5 2 2" xfId="501" xr:uid="{00000000-0005-0000-0000-000022020000}"/>
    <cellStyle name="Input 2 5 2 2 2" xfId="502" xr:uid="{00000000-0005-0000-0000-000023020000}"/>
    <cellStyle name="Input 2 5 2 2 2 2" xfId="503" xr:uid="{00000000-0005-0000-0000-000024020000}"/>
    <cellStyle name="Input 2 5 2 2 3" xfId="504" xr:uid="{00000000-0005-0000-0000-000025020000}"/>
    <cellStyle name="Input 2 5 2 2 3 2" xfId="505" xr:uid="{00000000-0005-0000-0000-000026020000}"/>
    <cellStyle name="Input 2 5 2 2 4" xfId="506" xr:uid="{00000000-0005-0000-0000-000027020000}"/>
    <cellStyle name="Input 2 5 2 2 4 2" xfId="507" xr:uid="{00000000-0005-0000-0000-000028020000}"/>
    <cellStyle name="Input 2 5 2 2 5" xfId="508" xr:uid="{00000000-0005-0000-0000-000029020000}"/>
    <cellStyle name="Input 2 5 2 3" xfId="509" xr:uid="{00000000-0005-0000-0000-00002A020000}"/>
    <cellStyle name="Input 2 5 2 3 2" xfId="510" xr:uid="{00000000-0005-0000-0000-00002B020000}"/>
    <cellStyle name="Input 2 5 2 4" xfId="511" xr:uid="{00000000-0005-0000-0000-00002C020000}"/>
    <cellStyle name="Input 2 5 2 4 2" xfId="512" xr:uid="{00000000-0005-0000-0000-00002D020000}"/>
    <cellStyle name="Input 2 5 2 5" xfId="513" xr:uid="{00000000-0005-0000-0000-00002E020000}"/>
    <cellStyle name="Input 2 5 2 5 2" xfId="514" xr:uid="{00000000-0005-0000-0000-00002F020000}"/>
    <cellStyle name="Input 2 5 2 6" xfId="515" xr:uid="{00000000-0005-0000-0000-000030020000}"/>
    <cellStyle name="Input 2 5 3" xfId="516" xr:uid="{00000000-0005-0000-0000-000031020000}"/>
    <cellStyle name="Input 2 5 3 2" xfId="517" xr:uid="{00000000-0005-0000-0000-000032020000}"/>
    <cellStyle name="Input 2 5 3 2 2" xfId="518" xr:uid="{00000000-0005-0000-0000-000033020000}"/>
    <cellStyle name="Input 2 5 3 3" xfId="519" xr:uid="{00000000-0005-0000-0000-000034020000}"/>
    <cellStyle name="Input 2 5 3 3 2" xfId="520" xr:uid="{00000000-0005-0000-0000-000035020000}"/>
    <cellStyle name="Input 2 5 3 4" xfId="521" xr:uid="{00000000-0005-0000-0000-000036020000}"/>
    <cellStyle name="Input 2 5 3 4 2" xfId="522" xr:uid="{00000000-0005-0000-0000-000037020000}"/>
    <cellStyle name="Input 2 5 3 5" xfId="523" xr:uid="{00000000-0005-0000-0000-000038020000}"/>
    <cellStyle name="Input 2 5 4" xfId="524" xr:uid="{00000000-0005-0000-0000-000039020000}"/>
    <cellStyle name="Input 2 5 4 2" xfId="525" xr:uid="{00000000-0005-0000-0000-00003A020000}"/>
    <cellStyle name="Input 2 5 5" xfId="526" xr:uid="{00000000-0005-0000-0000-00003B020000}"/>
    <cellStyle name="Input 2 5 5 2" xfId="527" xr:uid="{00000000-0005-0000-0000-00003C020000}"/>
    <cellStyle name="Input 2 5 6" xfId="528" xr:uid="{00000000-0005-0000-0000-00003D020000}"/>
    <cellStyle name="Input 2 5 6 2" xfId="529" xr:uid="{00000000-0005-0000-0000-00003E020000}"/>
    <cellStyle name="Input 2 6" xfId="530" xr:uid="{00000000-0005-0000-0000-00003F020000}"/>
    <cellStyle name="Input 2 6 2" xfId="531" xr:uid="{00000000-0005-0000-0000-000040020000}"/>
    <cellStyle name="Input 2 6 2 2" xfId="532" xr:uid="{00000000-0005-0000-0000-000041020000}"/>
    <cellStyle name="Input 2 6 2 2 2" xfId="533" xr:uid="{00000000-0005-0000-0000-000042020000}"/>
    <cellStyle name="Input 2 6 2 2 2 2" xfId="534" xr:uid="{00000000-0005-0000-0000-000043020000}"/>
    <cellStyle name="Input 2 6 2 2 3" xfId="535" xr:uid="{00000000-0005-0000-0000-000044020000}"/>
    <cellStyle name="Input 2 6 2 2 3 2" xfId="536" xr:uid="{00000000-0005-0000-0000-000045020000}"/>
    <cellStyle name="Input 2 6 2 2 4" xfId="537" xr:uid="{00000000-0005-0000-0000-000046020000}"/>
    <cellStyle name="Input 2 6 2 2 4 2" xfId="538" xr:uid="{00000000-0005-0000-0000-000047020000}"/>
    <cellStyle name="Input 2 6 2 2 5" xfId="539" xr:uid="{00000000-0005-0000-0000-000048020000}"/>
    <cellStyle name="Input 2 6 2 3" xfId="540" xr:uid="{00000000-0005-0000-0000-000049020000}"/>
    <cellStyle name="Input 2 6 2 3 2" xfId="541" xr:uid="{00000000-0005-0000-0000-00004A020000}"/>
    <cellStyle name="Input 2 6 2 4" xfId="542" xr:uid="{00000000-0005-0000-0000-00004B020000}"/>
    <cellStyle name="Input 2 6 2 4 2" xfId="543" xr:uid="{00000000-0005-0000-0000-00004C020000}"/>
    <cellStyle name="Input 2 6 2 5" xfId="544" xr:uid="{00000000-0005-0000-0000-00004D020000}"/>
    <cellStyle name="Input 2 6 2 5 2" xfId="545" xr:uid="{00000000-0005-0000-0000-00004E020000}"/>
    <cellStyle name="Input 2 6 2 6" xfId="546" xr:uid="{00000000-0005-0000-0000-00004F020000}"/>
    <cellStyle name="Input 2 6 3" xfId="547" xr:uid="{00000000-0005-0000-0000-000050020000}"/>
    <cellStyle name="Input 2 6 3 2" xfId="548" xr:uid="{00000000-0005-0000-0000-000051020000}"/>
    <cellStyle name="Input 2 6 3 2 2" xfId="549" xr:uid="{00000000-0005-0000-0000-000052020000}"/>
    <cellStyle name="Input 2 6 3 3" xfId="550" xr:uid="{00000000-0005-0000-0000-000053020000}"/>
    <cellStyle name="Input 2 6 3 3 2" xfId="551" xr:uid="{00000000-0005-0000-0000-000054020000}"/>
    <cellStyle name="Input 2 6 3 4" xfId="552" xr:uid="{00000000-0005-0000-0000-000055020000}"/>
    <cellStyle name="Input 2 6 3 4 2" xfId="553" xr:uid="{00000000-0005-0000-0000-000056020000}"/>
    <cellStyle name="Input 2 6 3 5" xfId="554" xr:uid="{00000000-0005-0000-0000-000057020000}"/>
    <cellStyle name="Input 2 6 4" xfId="555" xr:uid="{00000000-0005-0000-0000-000058020000}"/>
    <cellStyle name="Input 2 6 4 2" xfId="556" xr:uid="{00000000-0005-0000-0000-000059020000}"/>
    <cellStyle name="Input 2 6 5" xfId="557" xr:uid="{00000000-0005-0000-0000-00005A020000}"/>
    <cellStyle name="Input 2 6 5 2" xfId="558" xr:uid="{00000000-0005-0000-0000-00005B020000}"/>
    <cellStyle name="Input 2 6 6" xfId="559" xr:uid="{00000000-0005-0000-0000-00005C020000}"/>
    <cellStyle name="Input 2 6 6 2" xfId="560" xr:uid="{00000000-0005-0000-0000-00005D020000}"/>
    <cellStyle name="Input 2 7" xfId="561" xr:uid="{00000000-0005-0000-0000-00005E020000}"/>
    <cellStyle name="Input 2 7 2" xfId="562" xr:uid="{00000000-0005-0000-0000-00005F020000}"/>
    <cellStyle name="Input 2 7 2 2" xfId="563" xr:uid="{00000000-0005-0000-0000-000060020000}"/>
    <cellStyle name="Input 2 7 2 2 2" xfId="564" xr:uid="{00000000-0005-0000-0000-000061020000}"/>
    <cellStyle name="Input 2 7 2 2 2 2" xfId="565" xr:uid="{00000000-0005-0000-0000-000062020000}"/>
    <cellStyle name="Input 2 7 2 2 3" xfId="566" xr:uid="{00000000-0005-0000-0000-000063020000}"/>
    <cellStyle name="Input 2 7 2 2 3 2" xfId="567" xr:uid="{00000000-0005-0000-0000-000064020000}"/>
    <cellStyle name="Input 2 7 2 2 4" xfId="568" xr:uid="{00000000-0005-0000-0000-000065020000}"/>
    <cellStyle name="Input 2 7 2 2 4 2" xfId="569" xr:uid="{00000000-0005-0000-0000-000066020000}"/>
    <cellStyle name="Input 2 7 2 2 5" xfId="570" xr:uid="{00000000-0005-0000-0000-000067020000}"/>
    <cellStyle name="Input 2 7 2 3" xfId="571" xr:uid="{00000000-0005-0000-0000-000068020000}"/>
    <cellStyle name="Input 2 7 2 3 2" xfId="572" xr:uid="{00000000-0005-0000-0000-000069020000}"/>
    <cellStyle name="Input 2 7 2 4" xfId="573" xr:uid="{00000000-0005-0000-0000-00006A020000}"/>
    <cellStyle name="Input 2 7 2 4 2" xfId="574" xr:uid="{00000000-0005-0000-0000-00006B020000}"/>
    <cellStyle name="Input 2 7 2 5" xfId="575" xr:uid="{00000000-0005-0000-0000-00006C020000}"/>
    <cellStyle name="Input 2 7 2 5 2" xfId="576" xr:uid="{00000000-0005-0000-0000-00006D020000}"/>
    <cellStyle name="Input 2 7 2 6" xfId="577" xr:uid="{00000000-0005-0000-0000-00006E020000}"/>
    <cellStyle name="Input 2 7 3" xfId="578" xr:uid="{00000000-0005-0000-0000-00006F020000}"/>
    <cellStyle name="Input 2 7 3 2" xfId="579" xr:uid="{00000000-0005-0000-0000-000070020000}"/>
    <cellStyle name="Input 2 7 3 2 2" xfId="580" xr:uid="{00000000-0005-0000-0000-000071020000}"/>
    <cellStyle name="Input 2 7 3 3" xfId="581" xr:uid="{00000000-0005-0000-0000-000072020000}"/>
    <cellStyle name="Input 2 7 3 3 2" xfId="582" xr:uid="{00000000-0005-0000-0000-000073020000}"/>
    <cellStyle name="Input 2 7 3 4" xfId="583" xr:uid="{00000000-0005-0000-0000-000074020000}"/>
    <cellStyle name="Input 2 7 3 4 2" xfId="584" xr:uid="{00000000-0005-0000-0000-000075020000}"/>
    <cellStyle name="Input 2 7 3 5" xfId="585" xr:uid="{00000000-0005-0000-0000-000076020000}"/>
    <cellStyle name="Input 2 7 4" xfId="586" xr:uid="{00000000-0005-0000-0000-000077020000}"/>
    <cellStyle name="Input 2 7 4 2" xfId="587" xr:uid="{00000000-0005-0000-0000-000078020000}"/>
    <cellStyle name="Input 2 7 5" xfId="588" xr:uid="{00000000-0005-0000-0000-000079020000}"/>
    <cellStyle name="Input 2 7 5 2" xfId="589" xr:uid="{00000000-0005-0000-0000-00007A020000}"/>
    <cellStyle name="Input 2 7 6" xfId="590" xr:uid="{00000000-0005-0000-0000-00007B020000}"/>
    <cellStyle name="Input 2 7 6 2" xfId="591" xr:uid="{00000000-0005-0000-0000-00007C020000}"/>
    <cellStyle name="Input 2 8" xfId="592" xr:uid="{00000000-0005-0000-0000-00007D020000}"/>
    <cellStyle name="Input 2 8 2" xfId="593" xr:uid="{00000000-0005-0000-0000-00007E020000}"/>
    <cellStyle name="Input 2 8 2 2" xfId="594" xr:uid="{00000000-0005-0000-0000-00007F020000}"/>
    <cellStyle name="Input 2 8 2 2 2" xfId="595" xr:uid="{00000000-0005-0000-0000-000080020000}"/>
    <cellStyle name="Input 2 8 2 2 2 2" xfId="596" xr:uid="{00000000-0005-0000-0000-000081020000}"/>
    <cellStyle name="Input 2 8 2 2 3" xfId="597" xr:uid="{00000000-0005-0000-0000-000082020000}"/>
    <cellStyle name="Input 2 8 2 2 3 2" xfId="598" xr:uid="{00000000-0005-0000-0000-000083020000}"/>
    <cellStyle name="Input 2 8 2 2 4" xfId="599" xr:uid="{00000000-0005-0000-0000-000084020000}"/>
    <cellStyle name="Input 2 8 2 2 4 2" xfId="600" xr:uid="{00000000-0005-0000-0000-000085020000}"/>
    <cellStyle name="Input 2 8 2 2 5" xfId="601" xr:uid="{00000000-0005-0000-0000-000086020000}"/>
    <cellStyle name="Input 2 8 2 3" xfId="602" xr:uid="{00000000-0005-0000-0000-000087020000}"/>
    <cellStyle name="Input 2 8 2 3 2" xfId="603" xr:uid="{00000000-0005-0000-0000-000088020000}"/>
    <cellStyle name="Input 2 8 2 4" xfId="604" xr:uid="{00000000-0005-0000-0000-000089020000}"/>
    <cellStyle name="Input 2 8 2 4 2" xfId="605" xr:uid="{00000000-0005-0000-0000-00008A020000}"/>
    <cellStyle name="Input 2 8 2 5" xfId="606" xr:uid="{00000000-0005-0000-0000-00008B020000}"/>
    <cellStyle name="Input 2 8 2 5 2" xfId="607" xr:uid="{00000000-0005-0000-0000-00008C020000}"/>
    <cellStyle name="Input 2 8 2 6" xfId="608" xr:uid="{00000000-0005-0000-0000-00008D020000}"/>
    <cellStyle name="Input 2 8 3" xfId="609" xr:uid="{00000000-0005-0000-0000-00008E020000}"/>
    <cellStyle name="Input 2 8 3 2" xfId="610" xr:uid="{00000000-0005-0000-0000-00008F020000}"/>
    <cellStyle name="Input 2 8 3 2 2" xfId="611" xr:uid="{00000000-0005-0000-0000-000090020000}"/>
    <cellStyle name="Input 2 8 3 3" xfId="612" xr:uid="{00000000-0005-0000-0000-000091020000}"/>
    <cellStyle name="Input 2 8 3 3 2" xfId="613" xr:uid="{00000000-0005-0000-0000-000092020000}"/>
    <cellStyle name="Input 2 8 3 4" xfId="614" xr:uid="{00000000-0005-0000-0000-000093020000}"/>
    <cellStyle name="Input 2 8 3 4 2" xfId="615" xr:uid="{00000000-0005-0000-0000-000094020000}"/>
    <cellStyle name="Input 2 8 3 5" xfId="616" xr:uid="{00000000-0005-0000-0000-000095020000}"/>
    <cellStyle name="Input 2 8 4" xfId="617" xr:uid="{00000000-0005-0000-0000-000096020000}"/>
    <cellStyle name="Input 2 8 4 2" xfId="618" xr:uid="{00000000-0005-0000-0000-000097020000}"/>
    <cellStyle name="Input 2 8 5" xfId="619" xr:uid="{00000000-0005-0000-0000-000098020000}"/>
    <cellStyle name="Input 2 8 5 2" xfId="620" xr:uid="{00000000-0005-0000-0000-000099020000}"/>
    <cellStyle name="Input 2 8 6" xfId="621" xr:uid="{00000000-0005-0000-0000-00009A020000}"/>
    <cellStyle name="Input 2 8 6 2" xfId="622" xr:uid="{00000000-0005-0000-0000-00009B020000}"/>
    <cellStyle name="Input 2 9" xfId="623" xr:uid="{00000000-0005-0000-0000-00009C020000}"/>
    <cellStyle name="Input 2 9 2" xfId="624" xr:uid="{00000000-0005-0000-0000-00009D020000}"/>
    <cellStyle name="Input 2 9 2 2" xfId="625" xr:uid="{00000000-0005-0000-0000-00009E020000}"/>
    <cellStyle name="Input 2 9 2 2 2" xfId="626" xr:uid="{00000000-0005-0000-0000-00009F020000}"/>
    <cellStyle name="Input 2 9 2 3" xfId="627" xr:uid="{00000000-0005-0000-0000-0000A0020000}"/>
    <cellStyle name="Input 2 9 2 3 2" xfId="628" xr:uid="{00000000-0005-0000-0000-0000A1020000}"/>
    <cellStyle name="Input 2 9 2 4" xfId="629" xr:uid="{00000000-0005-0000-0000-0000A2020000}"/>
    <cellStyle name="Input 2 9 2 4 2" xfId="630" xr:uid="{00000000-0005-0000-0000-0000A3020000}"/>
    <cellStyle name="Input 2 9 2 5" xfId="631" xr:uid="{00000000-0005-0000-0000-0000A4020000}"/>
    <cellStyle name="Input 2 9 3" xfId="632" xr:uid="{00000000-0005-0000-0000-0000A5020000}"/>
    <cellStyle name="Input 2 9 3 2" xfId="633" xr:uid="{00000000-0005-0000-0000-0000A6020000}"/>
    <cellStyle name="Input 2 9 4" xfId="634" xr:uid="{00000000-0005-0000-0000-0000A7020000}"/>
    <cellStyle name="Input 2 9 4 2" xfId="635" xr:uid="{00000000-0005-0000-0000-0000A8020000}"/>
    <cellStyle name="Input 2 9 5" xfId="636" xr:uid="{00000000-0005-0000-0000-0000A9020000}"/>
    <cellStyle name="Input 2 9 5 2" xfId="637" xr:uid="{00000000-0005-0000-0000-0000AA020000}"/>
    <cellStyle name="Input 2 9 6" xfId="638" xr:uid="{00000000-0005-0000-0000-0000AB020000}"/>
    <cellStyle name="Linked Cell 2" xfId="639" xr:uid="{00000000-0005-0000-0000-0000AC020000}"/>
    <cellStyle name="Neutral 2" xfId="640" xr:uid="{00000000-0005-0000-0000-0000AD020000}"/>
    <cellStyle name="Normal" xfId="0" builtinId="0"/>
    <cellStyle name="Normal 10" xfId="641" xr:uid="{00000000-0005-0000-0000-0000AE020000}"/>
    <cellStyle name="Normal 10 2" xfId="642" xr:uid="{00000000-0005-0000-0000-0000AF020000}"/>
    <cellStyle name="Normal 10 2 2" xfId="643" xr:uid="{00000000-0005-0000-0000-0000B0020000}"/>
    <cellStyle name="Normal 10 3" xfId="644" xr:uid="{00000000-0005-0000-0000-0000B1020000}"/>
    <cellStyle name="Normal 11" xfId="645" xr:uid="{00000000-0005-0000-0000-0000B2020000}"/>
    <cellStyle name="Normal 11 2" xfId="646" xr:uid="{00000000-0005-0000-0000-0000B3020000}"/>
    <cellStyle name="Normal 11 2 2" xfId="647" xr:uid="{00000000-0005-0000-0000-0000B4020000}"/>
    <cellStyle name="Normal 11 3" xfId="648" xr:uid="{00000000-0005-0000-0000-0000B5020000}"/>
    <cellStyle name="Normal 12" xfId="649" xr:uid="{00000000-0005-0000-0000-0000B6020000}"/>
    <cellStyle name="Normal 12 2" xfId="650" xr:uid="{00000000-0005-0000-0000-0000B7020000}"/>
    <cellStyle name="Normal 13" xfId="651" xr:uid="{00000000-0005-0000-0000-0000B8020000}"/>
    <cellStyle name="Normal 13 2" xfId="652" xr:uid="{00000000-0005-0000-0000-0000B9020000}"/>
    <cellStyle name="Normal 14" xfId="653" xr:uid="{00000000-0005-0000-0000-0000BA020000}"/>
    <cellStyle name="Normal 15" xfId="654" xr:uid="{00000000-0005-0000-0000-0000BB020000}"/>
    <cellStyle name="Normal 16" xfId="655" xr:uid="{00000000-0005-0000-0000-0000BC020000}"/>
    <cellStyle name="Normal 2" xfId="656" xr:uid="{00000000-0005-0000-0000-0000BD020000}"/>
    <cellStyle name="Normal 2 2" xfId="657" xr:uid="{00000000-0005-0000-0000-0000BE020000}"/>
    <cellStyle name="Normal 2 2 2" xfId="658" xr:uid="{00000000-0005-0000-0000-0000BF020000}"/>
    <cellStyle name="Normal 2 2 2 2" xfId="659" xr:uid="{00000000-0005-0000-0000-0000C0020000}"/>
    <cellStyle name="Normal 2 2 2 2 2" xfId="660" xr:uid="{00000000-0005-0000-0000-0000C1020000}"/>
    <cellStyle name="Normal 2 2 2 2 2 2" xfId="661" xr:uid="{00000000-0005-0000-0000-0000C2020000}"/>
    <cellStyle name="Normal 2 2 2 2 3" xfId="662" xr:uid="{00000000-0005-0000-0000-0000C3020000}"/>
    <cellStyle name="Normal 2 2 2 3" xfId="663" xr:uid="{00000000-0005-0000-0000-0000C4020000}"/>
    <cellStyle name="Normal 2 2 2 3 2" xfId="664" xr:uid="{00000000-0005-0000-0000-0000C5020000}"/>
    <cellStyle name="Normal 2 2 2 4" xfId="665" xr:uid="{00000000-0005-0000-0000-0000C6020000}"/>
    <cellStyle name="Normal 2 2 3" xfId="666" xr:uid="{00000000-0005-0000-0000-0000C7020000}"/>
    <cellStyle name="Normal 2 2 3 2" xfId="667" xr:uid="{00000000-0005-0000-0000-0000C8020000}"/>
    <cellStyle name="Normal 2 2 3 2 2" xfId="668" xr:uid="{00000000-0005-0000-0000-0000C9020000}"/>
    <cellStyle name="Normal 2 2 3 3" xfId="669" xr:uid="{00000000-0005-0000-0000-0000CA020000}"/>
    <cellStyle name="Normal 2 2 4" xfId="670" xr:uid="{00000000-0005-0000-0000-0000CB020000}"/>
    <cellStyle name="Normal 2 2 5" xfId="671" xr:uid="{00000000-0005-0000-0000-0000CC020000}"/>
    <cellStyle name="Normal 2 2 5 2" xfId="672" xr:uid="{00000000-0005-0000-0000-0000CD020000}"/>
    <cellStyle name="Normal 2 2 6" xfId="673" xr:uid="{00000000-0005-0000-0000-0000CE020000}"/>
    <cellStyle name="Normal 2 2 6 2" xfId="674" xr:uid="{00000000-0005-0000-0000-0000CF020000}"/>
    <cellStyle name="Normal 2 2 7" xfId="675" xr:uid="{00000000-0005-0000-0000-0000D0020000}"/>
    <cellStyle name="Normal 2 3" xfId="676" xr:uid="{00000000-0005-0000-0000-0000D1020000}"/>
    <cellStyle name="Normal 2 3 2" xfId="677" xr:uid="{00000000-0005-0000-0000-0000D2020000}"/>
    <cellStyle name="Normal 2 3 2 2" xfId="678" xr:uid="{00000000-0005-0000-0000-0000D3020000}"/>
    <cellStyle name="Normal 2 3 2 2 2" xfId="679" xr:uid="{00000000-0005-0000-0000-0000D4020000}"/>
    <cellStyle name="Normal 2 3 2 3" xfId="680" xr:uid="{00000000-0005-0000-0000-0000D5020000}"/>
    <cellStyle name="Normal 2 3 3" xfId="681" xr:uid="{00000000-0005-0000-0000-0000D6020000}"/>
    <cellStyle name="Normal 2 3 3 2" xfId="682" xr:uid="{00000000-0005-0000-0000-0000D7020000}"/>
    <cellStyle name="Normal 2 3 4" xfId="683" xr:uid="{00000000-0005-0000-0000-0000D8020000}"/>
    <cellStyle name="Normal 2 4" xfId="684" xr:uid="{00000000-0005-0000-0000-0000D9020000}"/>
    <cellStyle name="Normal 2 4 2" xfId="685" xr:uid="{00000000-0005-0000-0000-0000DA020000}"/>
    <cellStyle name="Normal 2 4 2 2" xfId="686" xr:uid="{00000000-0005-0000-0000-0000DB020000}"/>
    <cellStyle name="Normal 2 4 3" xfId="687" xr:uid="{00000000-0005-0000-0000-0000DC020000}"/>
    <cellStyle name="Normal 2 5" xfId="688" xr:uid="{00000000-0005-0000-0000-0000DD020000}"/>
    <cellStyle name="Normal 2 5 2" xfId="689" xr:uid="{00000000-0005-0000-0000-0000DE020000}"/>
    <cellStyle name="Normal 2 5 2 2" xfId="690" xr:uid="{00000000-0005-0000-0000-0000DF020000}"/>
    <cellStyle name="Normal 2 5 3" xfId="691" xr:uid="{00000000-0005-0000-0000-0000E0020000}"/>
    <cellStyle name="Normal 2 6" xfId="692" xr:uid="{00000000-0005-0000-0000-0000E1020000}"/>
    <cellStyle name="Normal 2 6 2" xfId="693" xr:uid="{00000000-0005-0000-0000-0000E2020000}"/>
    <cellStyle name="Normal 2 6 2 2" xfId="694" xr:uid="{00000000-0005-0000-0000-0000E3020000}"/>
    <cellStyle name="Normal 2 6 3" xfId="695" xr:uid="{00000000-0005-0000-0000-0000E4020000}"/>
    <cellStyle name="Normal 2 7" xfId="696" xr:uid="{00000000-0005-0000-0000-0000E5020000}"/>
    <cellStyle name="Normal 2 7 2" xfId="697" xr:uid="{00000000-0005-0000-0000-0000E6020000}"/>
    <cellStyle name="Normal 2 7 3" xfId="698" xr:uid="{00000000-0005-0000-0000-0000E7020000}"/>
    <cellStyle name="Normal 2 8" xfId="699" xr:uid="{00000000-0005-0000-0000-0000E8020000}"/>
    <cellStyle name="Normal 2 8 2" xfId="700" xr:uid="{00000000-0005-0000-0000-0000E9020000}"/>
    <cellStyle name="Normal 2 9" xfId="701" xr:uid="{00000000-0005-0000-0000-0000EA020000}"/>
    <cellStyle name="Normal 3" xfId="702" xr:uid="{00000000-0005-0000-0000-0000EB020000}"/>
    <cellStyle name="Normal 3 2" xfId="703" xr:uid="{00000000-0005-0000-0000-0000EC020000}"/>
    <cellStyle name="Normal 3 2 2" xfId="704" xr:uid="{00000000-0005-0000-0000-0000ED020000}"/>
    <cellStyle name="Normal 3 2 2 2" xfId="705" xr:uid="{00000000-0005-0000-0000-0000EE020000}"/>
    <cellStyle name="Normal 3 2 2 2 2" xfId="706" xr:uid="{00000000-0005-0000-0000-0000EF020000}"/>
    <cellStyle name="Normal 3 2 2 3" xfId="707" xr:uid="{00000000-0005-0000-0000-0000F0020000}"/>
    <cellStyle name="Normal 3 2 3" xfId="708" xr:uid="{00000000-0005-0000-0000-0000F1020000}"/>
    <cellStyle name="Normal 3 2 3 2" xfId="709" xr:uid="{00000000-0005-0000-0000-0000F2020000}"/>
    <cellStyle name="Normal 3 2 3 2 2" xfId="710" xr:uid="{00000000-0005-0000-0000-0000F3020000}"/>
    <cellStyle name="Normal 3 2 3 3" xfId="711" xr:uid="{00000000-0005-0000-0000-0000F4020000}"/>
    <cellStyle name="Normal 3 2 4" xfId="712" xr:uid="{00000000-0005-0000-0000-0000F5020000}"/>
    <cellStyle name="Normal 3 2 4 2" xfId="713" xr:uid="{00000000-0005-0000-0000-0000F6020000}"/>
    <cellStyle name="Normal 3 2 5" xfId="714" xr:uid="{00000000-0005-0000-0000-0000F7020000}"/>
    <cellStyle name="Normal 4" xfId="715" xr:uid="{00000000-0005-0000-0000-0000F8020000}"/>
    <cellStyle name="Normal 4 2" xfId="716" xr:uid="{00000000-0005-0000-0000-0000F9020000}"/>
    <cellStyle name="Normal 5" xfId="717" xr:uid="{00000000-0005-0000-0000-0000FA020000}"/>
    <cellStyle name="Normal 5 2" xfId="718" xr:uid="{00000000-0005-0000-0000-0000FB020000}"/>
    <cellStyle name="Normal 5 3" xfId="719" xr:uid="{00000000-0005-0000-0000-0000FC020000}"/>
    <cellStyle name="Normal 5 3 2" xfId="720" xr:uid="{00000000-0005-0000-0000-0000FD020000}"/>
    <cellStyle name="Normal 5 3 2 2" xfId="721" xr:uid="{00000000-0005-0000-0000-0000FE020000}"/>
    <cellStyle name="Normal 5 3 2 2 2" xfId="722" xr:uid="{00000000-0005-0000-0000-0000FF020000}"/>
    <cellStyle name="Normal 5 3 2 3" xfId="723" xr:uid="{00000000-0005-0000-0000-000000030000}"/>
    <cellStyle name="Normal 5 3 3" xfId="724" xr:uid="{00000000-0005-0000-0000-000001030000}"/>
    <cellStyle name="Normal 5 3 3 2" xfId="725" xr:uid="{00000000-0005-0000-0000-000002030000}"/>
    <cellStyle name="Normal 5 3 4" xfId="726" xr:uid="{00000000-0005-0000-0000-000003030000}"/>
    <cellStyle name="Normal 5 4" xfId="727" xr:uid="{00000000-0005-0000-0000-000004030000}"/>
    <cellStyle name="Normal 5 4 2" xfId="728" xr:uid="{00000000-0005-0000-0000-000005030000}"/>
    <cellStyle name="Normal 5 4 2 2" xfId="729" xr:uid="{00000000-0005-0000-0000-000006030000}"/>
    <cellStyle name="Normal 5 4 3" xfId="730" xr:uid="{00000000-0005-0000-0000-000007030000}"/>
    <cellStyle name="Normal 5 5" xfId="731" xr:uid="{00000000-0005-0000-0000-000008030000}"/>
    <cellStyle name="Normal 5 5 2" xfId="732" xr:uid="{00000000-0005-0000-0000-000009030000}"/>
    <cellStyle name="Normal 5 6" xfId="733" xr:uid="{00000000-0005-0000-0000-00000A030000}"/>
    <cellStyle name="Normal 6" xfId="734" xr:uid="{00000000-0005-0000-0000-00000B030000}"/>
    <cellStyle name="Normal 6 2" xfId="735" xr:uid="{00000000-0005-0000-0000-00000C030000}"/>
    <cellStyle name="Normal 6 2 2" xfId="736" xr:uid="{00000000-0005-0000-0000-00000D030000}"/>
    <cellStyle name="Normal 6 3" xfId="737" xr:uid="{00000000-0005-0000-0000-00000E030000}"/>
    <cellStyle name="Normal 7" xfId="738" xr:uid="{00000000-0005-0000-0000-00000F030000}"/>
    <cellStyle name="Normal 8" xfId="739" xr:uid="{00000000-0005-0000-0000-000010030000}"/>
    <cellStyle name="Normal 8 2" xfId="740" xr:uid="{00000000-0005-0000-0000-000011030000}"/>
    <cellStyle name="Normal 8 2 2" xfId="741" xr:uid="{00000000-0005-0000-0000-000012030000}"/>
    <cellStyle name="Normal 8 2 2 2" xfId="742" xr:uid="{00000000-0005-0000-0000-000013030000}"/>
    <cellStyle name="Normal 8 2 3" xfId="743" xr:uid="{00000000-0005-0000-0000-000014030000}"/>
    <cellStyle name="Normal 8 3" xfId="744" xr:uid="{00000000-0005-0000-0000-000015030000}"/>
    <cellStyle name="Normal 8 3 2" xfId="745" xr:uid="{00000000-0005-0000-0000-000016030000}"/>
    <cellStyle name="Normal 8 3 2 2" xfId="746" xr:uid="{00000000-0005-0000-0000-000017030000}"/>
    <cellStyle name="Normal 8 3 3" xfId="747" xr:uid="{00000000-0005-0000-0000-000018030000}"/>
    <cellStyle name="Normal 8 4" xfId="748" xr:uid="{00000000-0005-0000-0000-000019030000}"/>
    <cellStyle name="Normal 8 4 2" xfId="749" xr:uid="{00000000-0005-0000-0000-00001A030000}"/>
    <cellStyle name="Normal 8 5" xfId="750" xr:uid="{00000000-0005-0000-0000-00001B030000}"/>
    <cellStyle name="Normal 9" xfId="751" xr:uid="{00000000-0005-0000-0000-00001C030000}"/>
    <cellStyle name="Note 2" xfId="752" xr:uid="{00000000-0005-0000-0000-00001D030000}"/>
    <cellStyle name="Note 2 10" xfId="753" xr:uid="{00000000-0005-0000-0000-00001E030000}"/>
    <cellStyle name="Note 2 10 2" xfId="754" xr:uid="{00000000-0005-0000-0000-00001F030000}"/>
    <cellStyle name="Note 2 10 2 2" xfId="755" xr:uid="{00000000-0005-0000-0000-000020030000}"/>
    <cellStyle name="Note 2 10 3" xfId="756" xr:uid="{00000000-0005-0000-0000-000021030000}"/>
    <cellStyle name="Note 2 10 3 2" xfId="757" xr:uid="{00000000-0005-0000-0000-000022030000}"/>
    <cellStyle name="Note 2 10 4" xfId="758" xr:uid="{00000000-0005-0000-0000-000023030000}"/>
    <cellStyle name="Note 2 10 4 2" xfId="759" xr:uid="{00000000-0005-0000-0000-000024030000}"/>
    <cellStyle name="Note 2 10 5" xfId="760" xr:uid="{00000000-0005-0000-0000-000025030000}"/>
    <cellStyle name="Note 2 11" xfId="761" xr:uid="{00000000-0005-0000-0000-000026030000}"/>
    <cellStyle name="Note 2 11 2" xfId="762" xr:uid="{00000000-0005-0000-0000-000027030000}"/>
    <cellStyle name="Note 2 12" xfId="763" xr:uid="{00000000-0005-0000-0000-000028030000}"/>
    <cellStyle name="Note 2 12 2" xfId="764" xr:uid="{00000000-0005-0000-0000-000029030000}"/>
    <cellStyle name="Note 2 13" xfId="765" xr:uid="{00000000-0005-0000-0000-00002A030000}"/>
    <cellStyle name="Note 2 13 2" xfId="766" xr:uid="{00000000-0005-0000-0000-00002B030000}"/>
    <cellStyle name="Note 2 2" xfId="767" xr:uid="{00000000-0005-0000-0000-00002C030000}"/>
    <cellStyle name="Note 2 2 2" xfId="768" xr:uid="{00000000-0005-0000-0000-00002D030000}"/>
    <cellStyle name="Note 2 2 2 2" xfId="769" xr:uid="{00000000-0005-0000-0000-00002E030000}"/>
    <cellStyle name="Note 2 2 2 2 2" xfId="770" xr:uid="{00000000-0005-0000-0000-00002F030000}"/>
    <cellStyle name="Note 2 2 2 2 2 2" xfId="771" xr:uid="{00000000-0005-0000-0000-000030030000}"/>
    <cellStyle name="Note 2 2 2 2 3" xfId="772" xr:uid="{00000000-0005-0000-0000-000031030000}"/>
    <cellStyle name="Note 2 2 2 2 3 2" xfId="773" xr:uid="{00000000-0005-0000-0000-000032030000}"/>
    <cellStyle name="Note 2 2 2 2 4" xfId="774" xr:uid="{00000000-0005-0000-0000-000033030000}"/>
    <cellStyle name="Note 2 2 2 2 4 2" xfId="775" xr:uid="{00000000-0005-0000-0000-000034030000}"/>
    <cellStyle name="Note 2 2 2 2 5" xfId="776" xr:uid="{00000000-0005-0000-0000-000035030000}"/>
    <cellStyle name="Note 2 2 2 3" xfId="777" xr:uid="{00000000-0005-0000-0000-000036030000}"/>
    <cellStyle name="Note 2 2 2 3 2" xfId="778" xr:uid="{00000000-0005-0000-0000-000037030000}"/>
    <cellStyle name="Note 2 2 2 4" xfId="779" xr:uid="{00000000-0005-0000-0000-000038030000}"/>
    <cellStyle name="Note 2 2 2 4 2" xfId="780" xr:uid="{00000000-0005-0000-0000-000039030000}"/>
    <cellStyle name="Note 2 2 2 5" xfId="781" xr:uid="{00000000-0005-0000-0000-00003A030000}"/>
    <cellStyle name="Note 2 2 2 5 2" xfId="782" xr:uid="{00000000-0005-0000-0000-00003B030000}"/>
    <cellStyle name="Note 2 2 2 6" xfId="783" xr:uid="{00000000-0005-0000-0000-00003C030000}"/>
    <cellStyle name="Note 2 2 3" xfId="784" xr:uid="{00000000-0005-0000-0000-00003D030000}"/>
    <cellStyle name="Note 2 2 3 2" xfId="785" xr:uid="{00000000-0005-0000-0000-00003E030000}"/>
    <cellStyle name="Note 2 2 3 2 2" xfId="786" xr:uid="{00000000-0005-0000-0000-00003F030000}"/>
    <cellStyle name="Note 2 2 3 3" xfId="787" xr:uid="{00000000-0005-0000-0000-000040030000}"/>
    <cellStyle name="Note 2 2 3 3 2" xfId="788" xr:uid="{00000000-0005-0000-0000-000041030000}"/>
    <cellStyle name="Note 2 2 3 4" xfId="789" xr:uid="{00000000-0005-0000-0000-000042030000}"/>
    <cellStyle name="Note 2 2 3 4 2" xfId="790" xr:uid="{00000000-0005-0000-0000-000043030000}"/>
    <cellStyle name="Note 2 2 3 5" xfId="791" xr:uid="{00000000-0005-0000-0000-000044030000}"/>
    <cellStyle name="Note 2 2 4" xfId="792" xr:uid="{00000000-0005-0000-0000-000045030000}"/>
    <cellStyle name="Note 2 2 4 2" xfId="793" xr:uid="{00000000-0005-0000-0000-000046030000}"/>
    <cellStyle name="Note 2 2 5" xfId="794" xr:uid="{00000000-0005-0000-0000-000047030000}"/>
    <cellStyle name="Note 2 2 5 2" xfId="795" xr:uid="{00000000-0005-0000-0000-000048030000}"/>
    <cellStyle name="Note 2 2 6" xfId="796" xr:uid="{00000000-0005-0000-0000-000049030000}"/>
    <cellStyle name="Note 2 2 6 2" xfId="797" xr:uid="{00000000-0005-0000-0000-00004A030000}"/>
    <cellStyle name="Note 2 3" xfId="798" xr:uid="{00000000-0005-0000-0000-00004B030000}"/>
    <cellStyle name="Note 2 3 2" xfId="799" xr:uid="{00000000-0005-0000-0000-00004C030000}"/>
    <cellStyle name="Note 2 3 2 2" xfId="800" xr:uid="{00000000-0005-0000-0000-00004D030000}"/>
    <cellStyle name="Note 2 3 2 2 2" xfId="801" xr:uid="{00000000-0005-0000-0000-00004E030000}"/>
    <cellStyle name="Note 2 3 2 2 2 2" xfId="802" xr:uid="{00000000-0005-0000-0000-00004F030000}"/>
    <cellStyle name="Note 2 3 2 2 3" xfId="803" xr:uid="{00000000-0005-0000-0000-000050030000}"/>
    <cellStyle name="Note 2 3 2 2 3 2" xfId="804" xr:uid="{00000000-0005-0000-0000-000051030000}"/>
    <cellStyle name="Note 2 3 2 2 4" xfId="805" xr:uid="{00000000-0005-0000-0000-000052030000}"/>
    <cellStyle name="Note 2 3 2 2 4 2" xfId="806" xr:uid="{00000000-0005-0000-0000-000053030000}"/>
    <cellStyle name="Note 2 3 2 2 5" xfId="807" xr:uid="{00000000-0005-0000-0000-000054030000}"/>
    <cellStyle name="Note 2 3 2 3" xfId="808" xr:uid="{00000000-0005-0000-0000-000055030000}"/>
    <cellStyle name="Note 2 3 2 3 2" xfId="809" xr:uid="{00000000-0005-0000-0000-000056030000}"/>
    <cellStyle name="Note 2 3 2 4" xfId="810" xr:uid="{00000000-0005-0000-0000-000057030000}"/>
    <cellStyle name="Note 2 3 2 4 2" xfId="811" xr:uid="{00000000-0005-0000-0000-000058030000}"/>
    <cellStyle name="Note 2 3 2 5" xfId="812" xr:uid="{00000000-0005-0000-0000-000059030000}"/>
    <cellStyle name="Note 2 3 2 5 2" xfId="813" xr:uid="{00000000-0005-0000-0000-00005A030000}"/>
    <cellStyle name="Note 2 3 2 6" xfId="814" xr:uid="{00000000-0005-0000-0000-00005B030000}"/>
    <cellStyle name="Note 2 3 3" xfId="815" xr:uid="{00000000-0005-0000-0000-00005C030000}"/>
    <cellStyle name="Note 2 3 3 2" xfId="816" xr:uid="{00000000-0005-0000-0000-00005D030000}"/>
    <cellStyle name="Note 2 3 3 2 2" xfId="817" xr:uid="{00000000-0005-0000-0000-00005E030000}"/>
    <cellStyle name="Note 2 3 3 3" xfId="818" xr:uid="{00000000-0005-0000-0000-00005F030000}"/>
    <cellStyle name="Note 2 3 3 3 2" xfId="819" xr:uid="{00000000-0005-0000-0000-000060030000}"/>
    <cellStyle name="Note 2 3 3 4" xfId="820" xr:uid="{00000000-0005-0000-0000-000061030000}"/>
    <cellStyle name="Note 2 3 3 4 2" xfId="821" xr:uid="{00000000-0005-0000-0000-000062030000}"/>
    <cellStyle name="Note 2 3 3 5" xfId="822" xr:uid="{00000000-0005-0000-0000-000063030000}"/>
    <cellStyle name="Note 2 3 4" xfId="823" xr:uid="{00000000-0005-0000-0000-000064030000}"/>
    <cellStyle name="Note 2 3 4 2" xfId="824" xr:uid="{00000000-0005-0000-0000-000065030000}"/>
    <cellStyle name="Note 2 3 5" xfId="825" xr:uid="{00000000-0005-0000-0000-000066030000}"/>
    <cellStyle name="Note 2 3 5 2" xfId="826" xr:uid="{00000000-0005-0000-0000-000067030000}"/>
    <cellStyle name="Note 2 3 6" xfId="827" xr:uid="{00000000-0005-0000-0000-000068030000}"/>
    <cellStyle name="Note 2 3 6 2" xfId="828" xr:uid="{00000000-0005-0000-0000-000069030000}"/>
    <cellStyle name="Note 2 4" xfId="829" xr:uid="{00000000-0005-0000-0000-00006A030000}"/>
    <cellStyle name="Note 2 4 2" xfId="830" xr:uid="{00000000-0005-0000-0000-00006B030000}"/>
    <cellStyle name="Note 2 4 2 2" xfId="831" xr:uid="{00000000-0005-0000-0000-00006C030000}"/>
    <cellStyle name="Note 2 4 2 2 2" xfId="832" xr:uid="{00000000-0005-0000-0000-00006D030000}"/>
    <cellStyle name="Note 2 4 2 2 2 2" xfId="833" xr:uid="{00000000-0005-0000-0000-00006E030000}"/>
    <cellStyle name="Note 2 4 2 2 3" xfId="834" xr:uid="{00000000-0005-0000-0000-00006F030000}"/>
    <cellStyle name="Note 2 4 2 2 3 2" xfId="835" xr:uid="{00000000-0005-0000-0000-000070030000}"/>
    <cellStyle name="Note 2 4 2 2 4" xfId="836" xr:uid="{00000000-0005-0000-0000-000071030000}"/>
    <cellStyle name="Note 2 4 2 2 4 2" xfId="837" xr:uid="{00000000-0005-0000-0000-000072030000}"/>
    <cellStyle name="Note 2 4 2 2 5" xfId="838" xr:uid="{00000000-0005-0000-0000-000073030000}"/>
    <cellStyle name="Note 2 4 2 3" xfId="839" xr:uid="{00000000-0005-0000-0000-000074030000}"/>
    <cellStyle name="Note 2 4 2 3 2" xfId="840" xr:uid="{00000000-0005-0000-0000-000075030000}"/>
    <cellStyle name="Note 2 4 2 4" xfId="841" xr:uid="{00000000-0005-0000-0000-000076030000}"/>
    <cellStyle name="Note 2 4 2 4 2" xfId="842" xr:uid="{00000000-0005-0000-0000-000077030000}"/>
    <cellStyle name="Note 2 4 2 5" xfId="843" xr:uid="{00000000-0005-0000-0000-000078030000}"/>
    <cellStyle name="Note 2 4 2 5 2" xfId="844" xr:uid="{00000000-0005-0000-0000-000079030000}"/>
    <cellStyle name="Note 2 4 2 6" xfId="845" xr:uid="{00000000-0005-0000-0000-00007A030000}"/>
    <cellStyle name="Note 2 4 3" xfId="846" xr:uid="{00000000-0005-0000-0000-00007B030000}"/>
    <cellStyle name="Note 2 4 3 2" xfId="847" xr:uid="{00000000-0005-0000-0000-00007C030000}"/>
    <cellStyle name="Note 2 4 3 2 2" xfId="848" xr:uid="{00000000-0005-0000-0000-00007D030000}"/>
    <cellStyle name="Note 2 4 3 3" xfId="849" xr:uid="{00000000-0005-0000-0000-00007E030000}"/>
    <cellStyle name="Note 2 4 3 3 2" xfId="850" xr:uid="{00000000-0005-0000-0000-00007F030000}"/>
    <cellStyle name="Note 2 4 3 4" xfId="851" xr:uid="{00000000-0005-0000-0000-000080030000}"/>
    <cellStyle name="Note 2 4 3 4 2" xfId="852" xr:uid="{00000000-0005-0000-0000-000081030000}"/>
    <cellStyle name="Note 2 4 3 5" xfId="853" xr:uid="{00000000-0005-0000-0000-000082030000}"/>
    <cellStyle name="Note 2 4 4" xfId="854" xr:uid="{00000000-0005-0000-0000-000083030000}"/>
    <cellStyle name="Note 2 4 4 2" xfId="855" xr:uid="{00000000-0005-0000-0000-000084030000}"/>
    <cellStyle name="Note 2 4 5" xfId="856" xr:uid="{00000000-0005-0000-0000-000085030000}"/>
    <cellStyle name="Note 2 4 5 2" xfId="857" xr:uid="{00000000-0005-0000-0000-000086030000}"/>
    <cellStyle name="Note 2 4 6" xfId="858" xr:uid="{00000000-0005-0000-0000-000087030000}"/>
    <cellStyle name="Note 2 4 6 2" xfId="859" xr:uid="{00000000-0005-0000-0000-000088030000}"/>
    <cellStyle name="Note 2 5" xfId="860" xr:uid="{00000000-0005-0000-0000-000089030000}"/>
    <cellStyle name="Note 2 5 2" xfId="861" xr:uid="{00000000-0005-0000-0000-00008A030000}"/>
    <cellStyle name="Note 2 5 2 2" xfId="862" xr:uid="{00000000-0005-0000-0000-00008B030000}"/>
    <cellStyle name="Note 2 5 2 2 2" xfId="863" xr:uid="{00000000-0005-0000-0000-00008C030000}"/>
    <cellStyle name="Note 2 5 2 2 2 2" xfId="864" xr:uid="{00000000-0005-0000-0000-00008D030000}"/>
    <cellStyle name="Note 2 5 2 2 3" xfId="865" xr:uid="{00000000-0005-0000-0000-00008E030000}"/>
    <cellStyle name="Note 2 5 2 2 3 2" xfId="866" xr:uid="{00000000-0005-0000-0000-00008F030000}"/>
    <cellStyle name="Note 2 5 2 2 4" xfId="867" xr:uid="{00000000-0005-0000-0000-000090030000}"/>
    <cellStyle name="Note 2 5 2 2 4 2" xfId="868" xr:uid="{00000000-0005-0000-0000-000091030000}"/>
    <cellStyle name="Note 2 5 2 2 5" xfId="869" xr:uid="{00000000-0005-0000-0000-000092030000}"/>
    <cellStyle name="Note 2 5 2 3" xfId="870" xr:uid="{00000000-0005-0000-0000-000093030000}"/>
    <cellStyle name="Note 2 5 2 3 2" xfId="871" xr:uid="{00000000-0005-0000-0000-000094030000}"/>
    <cellStyle name="Note 2 5 2 4" xfId="872" xr:uid="{00000000-0005-0000-0000-000095030000}"/>
    <cellStyle name="Note 2 5 2 4 2" xfId="873" xr:uid="{00000000-0005-0000-0000-000096030000}"/>
    <cellStyle name="Note 2 5 2 5" xfId="874" xr:uid="{00000000-0005-0000-0000-000097030000}"/>
    <cellStyle name="Note 2 5 2 5 2" xfId="875" xr:uid="{00000000-0005-0000-0000-000098030000}"/>
    <cellStyle name="Note 2 5 2 6" xfId="876" xr:uid="{00000000-0005-0000-0000-000099030000}"/>
    <cellStyle name="Note 2 5 3" xfId="877" xr:uid="{00000000-0005-0000-0000-00009A030000}"/>
    <cellStyle name="Note 2 5 3 2" xfId="878" xr:uid="{00000000-0005-0000-0000-00009B030000}"/>
    <cellStyle name="Note 2 5 3 2 2" xfId="879" xr:uid="{00000000-0005-0000-0000-00009C030000}"/>
    <cellStyle name="Note 2 5 3 3" xfId="880" xr:uid="{00000000-0005-0000-0000-00009D030000}"/>
    <cellStyle name="Note 2 5 3 3 2" xfId="881" xr:uid="{00000000-0005-0000-0000-00009E030000}"/>
    <cellStyle name="Note 2 5 3 4" xfId="882" xr:uid="{00000000-0005-0000-0000-00009F030000}"/>
    <cellStyle name="Note 2 5 3 4 2" xfId="883" xr:uid="{00000000-0005-0000-0000-0000A0030000}"/>
    <cellStyle name="Note 2 5 3 5" xfId="884" xr:uid="{00000000-0005-0000-0000-0000A1030000}"/>
    <cellStyle name="Note 2 5 4" xfId="885" xr:uid="{00000000-0005-0000-0000-0000A2030000}"/>
    <cellStyle name="Note 2 5 4 2" xfId="886" xr:uid="{00000000-0005-0000-0000-0000A3030000}"/>
    <cellStyle name="Note 2 5 5" xfId="887" xr:uid="{00000000-0005-0000-0000-0000A4030000}"/>
    <cellStyle name="Note 2 5 5 2" xfId="888" xr:uid="{00000000-0005-0000-0000-0000A5030000}"/>
    <cellStyle name="Note 2 5 6" xfId="889" xr:uid="{00000000-0005-0000-0000-0000A6030000}"/>
    <cellStyle name="Note 2 5 6 2" xfId="890" xr:uid="{00000000-0005-0000-0000-0000A7030000}"/>
    <cellStyle name="Note 2 6" xfId="891" xr:uid="{00000000-0005-0000-0000-0000A8030000}"/>
    <cellStyle name="Note 2 6 2" xfId="892" xr:uid="{00000000-0005-0000-0000-0000A9030000}"/>
    <cellStyle name="Note 2 6 2 2" xfId="893" xr:uid="{00000000-0005-0000-0000-0000AA030000}"/>
    <cellStyle name="Note 2 6 2 2 2" xfId="894" xr:uid="{00000000-0005-0000-0000-0000AB030000}"/>
    <cellStyle name="Note 2 6 2 2 2 2" xfId="895" xr:uid="{00000000-0005-0000-0000-0000AC030000}"/>
    <cellStyle name="Note 2 6 2 2 3" xfId="896" xr:uid="{00000000-0005-0000-0000-0000AD030000}"/>
    <cellStyle name="Note 2 6 2 2 3 2" xfId="897" xr:uid="{00000000-0005-0000-0000-0000AE030000}"/>
    <cellStyle name="Note 2 6 2 2 4" xfId="898" xr:uid="{00000000-0005-0000-0000-0000AF030000}"/>
    <cellStyle name="Note 2 6 2 2 4 2" xfId="899" xr:uid="{00000000-0005-0000-0000-0000B0030000}"/>
    <cellStyle name="Note 2 6 2 2 5" xfId="900" xr:uid="{00000000-0005-0000-0000-0000B1030000}"/>
    <cellStyle name="Note 2 6 2 3" xfId="901" xr:uid="{00000000-0005-0000-0000-0000B2030000}"/>
    <cellStyle name="Note 2 6 2 3 2" xfId="902" xr:uid="{00000000-0005-0000-0000-0000B3030000}"/>
    <cellStyle name="Note 2 6 2 4" xfId="903" xr:uid="{00000000-0005-0000-0000-0000B4030000}"/>
    <cellStyle name="Note 2 6 2 4 2" xfId="904" xr:uid="{00000000-0005-0000-0000-0000B5030000}"/>
    <cellStyle name="Note 2 6 2 5" xfId="905" xr:uid="{00000000-0005-0000-0000-0000B6030000}"/>
    <cellStyle name="Note 2 6 2 5 2" xfId="906" xr:uid="{00000000-0005-0000-0000-0000B7030000}"/>
    <cellStyle name="Note 2 6 2 6" xfId="907" xr:uid="{00000000-0005-0000-0000-0000B8030000}"/>
    <cellStyle name="Note 2 6 3" xfId="908" xr:uid="{00000000-0005-0000-0000-0000B9030000}"/>
    <cellStyle name="Note 2 6 3 2" xfId="909" xr:uid="{00000000-0005-0000-0000-0000BA030000}"/>
    <cellStyle name="Note 2 6 3 2 2" xfId="910" xr:uid="{00000000-0005-0000-0000-0000BB030000}"/>
    <cellStyle name="Note 2 6 3 3" xfId="911" xr:uid="{00000000-0005-0000-0000-0000BC030000}"/>
    <cellStyle name="Note 2 6 3 3 2" xfId="912" xr:uid="{00000000-0005-0000-0000-0000BD030000}"/>
    <cellStyle name="Note 2 6 3 4" xfId="913" xr:uid="{00000000-0005-0000-0000-0000BE030000}"/>
    <cellStyle name="Note 2 6 3 4 2" xfId="914" xr:uid="{00000000-0005-0000-0000-0000BF030000}"/>
    <cellStyle name="Note 2 6 3 5" xfId="915" xr:uid="{00000000-0005-0000-0000-0000C0030000}"/>
    <cellStyle name="Note 2 6 4" xfId="916" xr:uid="{00000000-0005-0000-0000-0000C1030000}"/>
    <cellStyle name="Note 2 6 4 2" xfId="917" xr:uid="{00000000-0005-0000-0000-0000C2030000}"/>
    <cellStyle name="Note 2 6 5" xfId="918" xr:uid="{00000000-0005-0000-0000-0000C3030000}"/>
    <cellStyle name="Note 2 6 5 2" xfId="919" xr:uid="{00000000-0005-0000-0000-0000C4030000}"/>
    <cellStyle name="Note 2 6 6" xfId="920" xr:uid="{00000000-0005-0000-0000-0000C5030000}"/>
    <cellStyle name="Note 2 6 6 2" xfId="921" xr:uid="{00000000-0005-0000-0000-0000C6030000}"/>
    <cellStyle name="Note 2 7" xfId="922" xr:uid="{00000000-0005-0000-0000-0000C7030000}"/>
    <cellStyle name="Note 2 7 2" xfId="923" xr:uid="{00000000-0005-0000-0000-0000C8030000}"/>
    <cellStyle name="Note 2 7 2 2" xfId="924" xr:uid="{00000000-0005-0000-0000-0000C9030000}"/>
    <cellStyle name="Note 2 7 2 2 2" xfId="925" xr:uid="{00000000-0005-0000-0000-0000CA030000}"/>
    <cellStyle name="Note 2 7 2 2 2 2" xfId="926" xr:uid="{00000000-0005-0000-0000-0000CB030000}"/>
    <cellStyle name="Note 2 7 2 2 3" xfId="927" xr:uid="{00000000-0005-0000-0000-0000CC030000}"/>
    <cellStyle name="Note 2 7 2 2 3 2" xfId="928" xr:uid="{00000000-0005-0000-0000-0000CD030000}"/>
    <cellStyle name="Note 2 7 2 2 4" xfId="929" xr:uid="{00000000-0005-0000-0000-0000CE030000}"/>
    <cellStyle name="Note 2 7 2 2 4 2" xfId="930" xr:uid="{00000000-0005-0000-0000-0000CF030000}"/>
    <cellStyle name="Note 2 7 2 2 5" xfId="931" xr:uid="{00000000-0005-0000-0000-0000D0030000}"/>
    <cellStyle name="Note 2 7 2 3" xfId="932" xr:uid="{00000000-0005-0000-0000-0000D1030000}"/>
    <cellStyle name="Note 2 7 2 3 2" xfId="933" xr:uid="{00000000-0005-0000-0000-0000D2030000}"/>
    <cellStyle name="Note 2 7 2 4" xfId="934" xr:uid="{00000000-0005-0000-0000-0000D3030000}"/>
    <cellStyle name="Note 2 7 2 4 2" xfId="935" xr:uid="{00000000-0005-0000-0000-0000D4030000}"/>
    <cellStyle name="Note 2 7 2 5" xfId="936" xr:uid="{00000000-0005-0000-0000-0000D5030000}"/>
    <cellStyle name="Note 2 7 2 5 2" xfId="937" xr:uid="{00000000-0005-0000-0000-0000D6030000}"/>
    <cellStyle name="Note 2 7 2 6" xfId="938" xr:uid="{00000000-0005-0000-0000-0000D7030000}"/>
    <cellStyle name="Note 2 7 3" xfId="939" xr:uid="{00000000-0005-0000-0000-0000D8030000}"/>
    <cellStyle name="Note 2 7 3 2" xfId="940" xr:uid="{00000000-0005-0000-0000-0000D9030000}"/>
    <cellStyle name="Note 2 7 3 2 2" xfId="941" xr:uid="{00000000-0005-0000-0000-0000DA030000}"/>
    <cellStyle name="Note 2 7 3 3" xfId="942" xr:uid="{00000000-0005-0000-0000-0000DB030000}"/>
    <cellStyle name="Note 2 7 3 3 2" xfId="943" xr:uid="{00000000-0005-0000-0000-0000DC030000}"/>
    <cellStyle name="Note 2 7 3 4" xfId="944" xr:uid="{00000000-0005-0000-0000-0000DD030000}"/>
    <cellStyle name="Note 2 7 3 4 2" xfId="945" xr:uid="{00000000-0005-0000-0000-0000DE030000}"/>
    <cellStyle name="Note 2 7 3 5" xfId="946" xr:uid="{00000000-0005-0000-0000-0000DF030000}"/>
    <cellStyle name="Note 2 7 4" xfId="947" xr:uid="{00000000-0005-0000-0000-0000E0030000}"/>
    <cellStyle name="Note 2 7 4 2" xfId="948" xr:uid="{00000000-0005-0000-0000-0000E1030000}"/>
    <cellStyle name="Note 2 7 5" xfId="949" xr:uid="{00000000-0005-0000-0000-0000E2030000}"/>
    <cellStyle name="Note 2 7 5 2" xfId="950" xr:uid="{00000000-0005-0000-0000-0000E3030000}"/>
    <cellStyle name="Note 2 7 6" xfId="951" xr:uid="{00000000-0005-0000-0000-0000E4030000}"/>
    <cellStyle name="Note 2 7 6 2" xfId="952" xr:uid="{00000000-0005-0000-0000-0000E5030000}"/>
    <cellStyle name="Note 2 8" xfId="953" xr:uid="{00000000-0005-0000-0000-0000E6030000}"/>
    <cellStyle name="Note 2 8 2" xfId="954" xr:uid="{00000000-0005-0000-0000-0000E7030000}"/>
    <cellStyle name="Note 2 8 2 2" xfId="955" xr:uid="{00000000-0005-0000-0000-0000E8030000}"/>
    <cellStyle name="Note 2 8 2 2 2" xfId="956" xr:uid="{00000000-0005-0000-0000-0000E9030000}"/>
    <cellStyle name="Note 2 8 2 2 2 2" xfId="957" xr:uid="{00000000-0005-0000-0000-0000EA030000}"/>
    <cellStyle name="Note 2 8 2 2 3" xfId="958" xr:uid="{00000000-0005-0000-0000-0000EB030000}"/>
    <cellStyle name="Note 2 8 2 2 3 2" xfId="959" xr:uid="{00000000-0005-0000-0000-0000EC030000}"/>
    <cellStyle name="Note 2 8 2 2 4" xfId="960" xr:uid="{00000000-0005-0000-0000-0000ED030000}"/>
    <cellStyle name="Note 2 8 2 2 4 2" xfId="961" xr:uid="{00000000-0005-0000-0000-0000EE030000}"/>
    <cellStyle name="Note 2 8 2 2 5" xfId="962" xr:uid="{00000000-0005-0000-0000-0000EF030000}"/>
    <cellStyle name="Note 2 8 2 3" xfId="963" xr:uid="{00000000-0005-0000-0000-0000F0030000}"/>
    <cellStyle name="Note 2 8 2 3 2" xfId="964" xr:uid="{00000000-0005-0000-0000-0000F1030000}"/>
    <cellStyle name="Note 2 8 2 4" xfId="965" xr:uid="{00000000-0005-0000-0000-0000F2030000}"/>
    <cellStyle name="Note 2 8 2 4 2" xfId="966" xr:uid="{00000000-0005-0000-0000-0000F3030000}"/>
    <cellStyle name="Note 2 8 2 5" xfId="967" xr:uid="{00000000-0005-0000-0000-0000F4030000}"/>
    <cellStyle name="Note 2 8 2 5 2" xfId="968" xr:uid="{00000000-0005-0000-0000-0000F5030000}"/>
    <cellStyle name="Note 2 8 2 6" xfId="969" xr:uid="{00000000-0005-0000-0000-0000F6030000}"/>
    <cellStyle name="Note 2 8 3" xfId="970" xr:uid="{00000000-0005-0000-0000-0000F7030000}"/>
    <cellStyle name="Note 2 8 3 2" xfId="971" xr:uid="{00000000-0005-0000-0000-0000F8030000}"/>
    <cellStyle name="Note 2 8 3 2 2" xfId="972" xr:uid="{00000000-0005-0000-0000-0000F9030000}"/>
    <cellStyle name="Note 2 8 3 3" xfId="973" xr:uid="{00000000-0005-0000-0000-0000FA030000}"/>
    <cellStyle name="Note 2 8 3 3 2" xfId="974" xr:uid="{00000000-0005-0000-0000-0000FB030000}"/>
    <cellStyle name="Note 2 8 3 4" xfId="975" xr:uid="{00000000-0005-0000-0000-0000FC030000}"/>
    <cellStyle name="Note 2 8 3 4 2" xfId="976" xr:uid="{00000000-0005-0000-0000-0000FD030000}"/>
    <cellStyle name="Note 2 8 3 5" xfId="977" xr:uid="{00000000-0005-0000-0000-0000FE030000}"/>
    <cellStyle name="Note 2 8 4" xfId="978" xr:uid="{00000000-0005-0000-0000-0000FF030000}"/>
    <cellStyle name="Note 2 8 4 2" xfId="979" xr:uid="{00000000-0005-0000-0000-000000040000}"/>
    <cellStyle name="Note 2 8 5" xfId="980" xr:uid="{00000000-0005-0000-0000-000001040000}"/>
    <cellStyle name="Note 2 8 5 2" xfId="981" xr:uid="{00000000-0005-0000-0000-000002040000}"/>
    <cellStyle name="Note 2 8 6" xfId="982" xr:uid="{00000000-0005-0000-0000-000003040000}"/>
    <cellStyle name="Note 2 8 6 2" xfId="983" xr:uid="{00000000-0005-0000-0000-000004040000}"/>
    <cellStyle name="Note 2 9" xfId="984" xr:uid="{00000000-0005-0000-0000-000005040000}"/>
    <cellStyle name="Note 2 9 2" xfId="985" xr:uid="{00000000-0005-0000-0000-000006040000}"/>
    <cellStyle name="Note 2 9 2 2" xfId="986" xr:uid="{00000000-0005-0000-0000-000007040000}"/>
    <cellStyle name="Note 2 9 2 2 2" xfId="987" xr:uid="{00000000-0005-0000-0000-000008040000}"/>
    <cellStyle name="Note 2 9 2 3" xfId="988" xr:uid="{00000000-0005-0000-0000-000009040000}"/>
    <cellStyle name="Note 2 9 2 3 2" xfId="989" xr:uid="{00000000-0005-0000-0000-00000A040000}"/>
    <cellStyle name="Note 2 9 2 4" xfId="990" xr:uid="{00000000-0005-0000-0000-00000B040000}"/>
    <cellStyle name="Note 2 9 2 4 2" xfId="991" xr:uid="{00000000-0005-0000-0000-00000C040000}"/>
    <cellStyle name="Note 2 9 2 5" xfId="992" xr:uid="{00000000-0005-0000-0000-00000D040000}"/>
    <cellStyle name="Note 2 9 3" xfId="993" xr:uid="{00000000-0005-0000-0000-00000E040000}"/>
    <cellStyle name="Note 2 9 3 2" xfId="994" xr:uid="{00000000-0005-0000-0000-00000F040000}"/>
    <cellStyle name="Note 2 9 4" xfId="995" xr:uid="{00000000-0005-0000-0000-000010040000}"/>
    <cellStyle name="Note 2 9 4 2" xfId="996" xr:uid="{00000000-0005-0000-0000-000011040000}"/>
    <cellStyle name="Note 2 9 5" xfId="997" xr:uid="{00000000-0005-0000-0000-000012040000}"/>
    <cellStyle name="Note 2 9 5 2" xfId="998" xr:uid="{00000000-0005-0000-0000-000013040000}"/>
    <cellStyle name="Note 2 9 6" xfId="999" xr:uid="{00000000-0005-0000-0000-000014040000}"/>
    <cellStyle name="Note 3" xfId="1000" xr:uid="{00000000-0005-0000-0000-000015040000}"/>
    <cellStyle name="Note 3 10" xfId="1001" xr:uid="{00000000-0005-0000-0000-000016040000}"/>
    <cellStyle name="Note 3 10 2" xfId="1002" xr:uid="{00000000-0005-0000-0000-000017040000}"/>
    <cellStyle name="Note 3 10 2 2" xfId="1003" xr:uid="{00000000-0005-0000-0000-000018040000}"/>
    <cellStyle name="Note 3 10 3" xfId="1004" xr:uid="{00000000-0005-0000-0000-000019040000}"/>
    <cellStyle name="Note 3 10 3 2" xfId="1005" xr:uid="{00000000-0005-0000-0000-00001A040000}"/>
    <cellStyle name="Note 3 10 4" xfId="1006" xr:uid="{00000000-0005-0000-0000-00001B040000}"/>
    <cellStyle name="Note 3 10 4 2" xfId="1007" xr:uid="{00000000-0005-0000-0000-00001C040000}"/>
    <cellStyle name="Note 3 10 5" xfId="1008" xr:uid="{00000000-0005-0000-0000-00001D040000}"/>
    <cellStyle name="Note 3 11" xfId="1009" xr:uid="{00000000-0005-0000-0000-00001E040000}"/>
    <cellStyle name="Note 3 11 2" xfId="1010" xr:uid="{00000000-0005-0000-0000-00001F040000}"/>
    <cellStyle name="Note 3 12" xfId="1011" xr:uid="{00000000-0005-0000-0000-000020040000}"/>
    <cellStyle name="Note 3 12 2" xfId="1012" xr:uid="{00000000-0005-0000-0000-000021040000}"/>
    <cellStyle name="Note 3 13" xfId="1013" xr:uid="{00000000-0005-0000-0000-000022040000}"/>
    <cellStyle name="Note 3 13 2" xfId="1014" xr:uid="{00000000-0005-0000-0000-000023040000}"/>
    <cellStyle name="Note 3 2" xfId="1015" xr:uid="{00000000-0005-0000-0000-000024040000}"/>
    <cellStyle name="Note 3 2 2" xfId="1016" xr:uid="{00000000-0005-0000-0000-000025040000}"/>
    <cellStyle name="Note 3 2 2 2" xfId="1017" xr:uid="{00000000-0005-0000-0000-000026040000}"/>
    <cellStyle name="Note 3 2 2 2 2" xfId="1018" xr:uid="{00000000-0005-0000-0000-000027040000}"/>
    <cellStyle name="Note 3 2 2 2 2 2" xfId="1019" xr:uid="{00000000-0005-0000-0000-000028040000}"/>
    <cellStyle name="Note 3 2 2 2 3" xfId="1020" xr:uid="{00000000-0005-0000-0000-000029040000}"/>
    <cellStyle name="Note 3 2 2 2 3 2" xfId="1021" xr:uid="{00000000-0005-0000-0000-00002A040000}"/>
    <cellStyle name="Note 3 2 2 2 4" xfId="1022" xr:uid="{00000000-0005-0000-0000-00002B040000}"/>
    <cellStyle name="Note 3 2 2 2 4 2" xfId="1023" xr:uid="{00000000-0005-0000-0000-00002C040000}"/>
    <cellStyle name="Note 3 2 2 2 5" xfId="1024" xr:uid="{00000000-0005-0000-0000-00002D040000}"/>
    <cellStyle name="Note 3 2 2 3" xfId="1025" xr:uid="{00000000-0005-0000-0000-00002E040000}"/>
    <cellStyle name="Note 3 2 2 3 2" xfId="1026" xr:uid="{00000000-0005-0000-0000-00002F040000}"/>
    <cellStyle name="Note 3 2 2 4" xfId="1027" xr:uid="{00000000-0005-0000-0000-000030040000}"/>
    <cellStyle name="Note 3 2 2 4 2" xfId="1028" xr:uid="{00000000-0005-0000-0000-000031040000}"/>
    <cellStyle name="Note 3 2 2 5" xfId="1029" xr:uid="{00000000-0005-0000-0000-000032040000}"/>
    <cellStyle name="Note 3 2 2 5 2" xfId="1030" xr:uid="{00000000-0005-0000-0000-000033040000}"/>
    <cellStyle name="Note 3 2 2 6" xfId="1031" xr:uid="{00000000-0005-0000-0000-000034040000}"/>
    <cellStyle name="Note 3 2 3" xfId="1032" xr:uid="{00000000-0005-0000-0000-000035040000}"/>
    <cellStyle name="Note 3 2 3 2" xfId="1033" xr:uid="{00000000-0005-0000-0000-000036040000}"/>
    <cellStyle name="Note 3 2 3 2 2" xfId="1034" xr:uid="{00000000-0005-0000-0000-000037040000}"/>
    <cellStyle name="Note 3 2 3 3" xfId="1035" xr:uid="{00000000-0005-0000-0000-000038040000}"/>
    <cellStyle name="Note 3 2 3 3 2" xfId="1036" xr:uid="{00000000-0005-0000-0000-000039040000}"/>
    <cellStyle name="Note 3 2 3 4" xfId="1037" xr:uid="{00000000-0005-0000-0000-00003A040000}"/>
    <cellStyle name="Note 3 2 3 4 2" xfId="1038" xr:uid="{00000000-0005-0000-0000-00003B040000}"/>
    <cellStyle name="Note 3 2 3 5" xfId="1039" xr:uid="{00000000-0005-0000-0000-00003C040000}"/>
    <cellStyle name="Note 3 2 4" xfId="1040" xr:uid="{00000000-0005-0000-0000-00003D040000}"/>
    <cellStyle name="Note 3 2 4 2" xfId="1041" xr:uid="{00000000-0005-0000-0000-00003E040000}"/>
    <cellStyle name="Note 3 2 5" xfId="1042" xr:uid="{00000000-0005-0000-0000-00003F040000}"/>
    <cellStyle name="Note 3 2 5 2" xfId="1043" xr:uid="{00000000-0005-0000-0000-000040040000}"/>
    <cellStyle name="Note 3 2 6" xfId="1044" xr:uid="{00000000-0005-0000-0000-000041040000}"/>
    <cellStyle name="Note 3 2 6 2" xfId="1045" xr:uid="{00000000-0005-0000-0000-000042040000}"/>
    <cellStyle name="Note 3 3" xfId="1046" xr:uid="{00000000-0005-0000-0000-000043040000}"/>
    <cellStyle name="Note 3 3 2" xfId="1047" xr:uid="{00000000-0005-0000-0000-000044040000}"/>
    <cellStyle name="Note 3 3 2 2" xfId="1048" xr:uid="{00000000-0005-0000-0000-000045040000}"/>
    <cellStyle name="Note 3 3 2 2 2" xfId="1049" xr:uid="{00000000-0005-0000-0000-000046040000}"/>
    <cellStyle name="Note 3 3 2 2 2 2" xfId="1050" xr:uid="{00000000-0005-0000-0000-000047040000}"/>
    <cellStyle name="Note 3 3 2 2 3" xfId="1051" xr:uid="{00000000-0005-0000-0000-000048040000}"/>
    <cellStyle name="Note 3 3 2 2 3 2" xfId="1052" xr:uid="{00000000-0005-0000-0000-000049040000}"/>
    <cellStyle name="Note 3 3 2 2 4" xfId="1053" xr:uid="{00000000-0005-0000-0000-00004A040000}"/>
    <cellStyle name="Note 3 3 2 2 4 2" xfId="1054" xr:uid="{00000000-0005-0000-0000-00004B040000}"/>
    <cellStyle name="Note 3 3 2 2 5" xfId="1055" xr:uid="{00000000-0005-0000-0000-00004C040000}"/>
    <cellStyle name="Note 3 3 2 3" xfId="1056" xr:uid="{00000000-0005-0000-0000-00004D040000}"/>
    <cellStyle name="Note 3 3 2 3 2" xfId="1057" xr:uid="{00000000-0005-0000-0000-00004E040000}"/>
    <cellStyle name="Note 3 3 2 4" xfId="1058" xr:uid="{00000000-0005-0000-0000-00004F040000}"/>
    <cellStyle name="Note 3 3 2 4 2" xfId="1059" xr:uid="{00000000-0005-0000-0000-000050040000}"/>
    <cellStyle name="Note 3 3 2 5" xfId="1060" xr:uid="{00000000-0005-0000-0000-000051040000}"/>
    <cellStyle name="Note 3 3 2 5 2" xfId="1061" xr:uid="{00000000-0005-0000-0000-000052040000}"/>
    <cellStyle name="Note 3 3 2 6" xfId="1062" xr:uid="{00000000-0005-0000-0000-000053040000}"/>
    <cellStyle name="Note 3 3 3" xfId="1063" xr:uid="{00000000-0005-0000-0000-000054040000}"/>
    <cellStyle name="Note 3 3 3 2" xfId="1064" xr:uid="{00000000-0005-0000-0000-000055040000}"/>
    <cellStyle name="Note 3 3 3 2 2" xfId="1065" xr:uid="{00000000-0005-0000-0000-000056040000}"/>
    <cellStyle name="Note 3 3 3 3" xfId="1066" xr:uid="{00000000-0005-0000-0000-000057040000}"/>
    <cellStyle name="Note 3 3 3 3 2" xfId="1067" xr:uid="{00000000-0005-0000-0000-000058040000}"/>
    <cellStyle name="Note 3 3 3 4" xfId="1068" xr:uid="{00000000-0005-0000-0000-000059040000}"/>
    <cellStyle name="Note 3 3 3 4 2" xfId="1069" xr:uid="{00000000-0005-0000-0000-00005A040000}"/>
    <cellStyle name="Note 3 3 3 5" xfId="1070" xr:uid="{00000000-0005-0000-0000-00005B040000}"/>
    <cellStyle name="Note 3 3 4" xfId="1071" xr:uid="{00000000-0005-0000-0000-00005C040000}"/>
    <cellStyle name="Note 3 3 4 2" xfId="1072" xr:uid="{00000000-0005-0000-0000-00005D040000}"/>
    <cellStyle name="Note 3 3 5" xfId="1073" xr:uid="{00000000-0005-0000-0000-00005E040000}"/>
    <cellStyle name="Note 3 3 5 2" xfId="1074" xr:uid="{00000000-0005-0000-0000-00005F040000}"/>
    <cellStyle name="Note 3 3 6" xfId="1075" xr:uid="{00000000-0005-0000-0000-000060040000}"/>
    <cellStyle name="Note 3 3 6 2" xfId="1076" xr:uid="{00000000-0005-0000-0000-000061040000}"/>
    <cellStyle name="Note 3 4" xfId="1077" xr:uid="{00000000-0005-0000-0000-000062040000}"/>
    <cellStyle name="Note 3 4 2" xfId="1078" xr:uid="{00000000-0005-0000-0000-000063040000}"/>
    <cellStyle name="Note 3 4 2 2" xfId="1079" xr:uid="{00000000-0005-0000-0000-000064040000}"/>
    <cellStyle name="Note 3 4 2 2 2" xfId="1080" xr:uid="{00000000-0005-0000-0000-000065040000}"/>
    <cellStyle name="Note 3 4 2 2 2 2" xfId="1081" xr:uid="{00000000-0005-0000-0000-000066040000}"/>
    <cellStyle name="Note 3 4 2 2 3" xfId="1082" xr:uid="{00000000-0005-0000-0000-000067040000}"/>
    <cellStyle name="Note 3 4 2 2 3 2" xfId="1083" xr:uid="{00000000-0005-0000-0000-000068040000}"/>
    <cellStyle name="Note 3 4 2 2 4" xfId="1084" xr:uid="{00000000-0005-0000-0000-000069040000}"/>
    <cellStyle name="Note 3 4 2 2 4 2" xfId="1085" xr:uid="{00000000-0005-0000-0000-00006A040000}"/>
    <cellStyle name="Note 3 4 2 2 5" xfId="1086" xr:uid="{00000000-0005-0000-0000-00006B040000}"/>
    <cellStyle name="Note 3 4 2 3" xfId="1087" xr:uid="{00000000-0005-0000-0000-00006C040000}"/>
    <cellStyle name="Note 3 4 2 3 2" xfId="1088" xr:uid="{00000000-0005-0000-0000-00006D040000}"/>
    <cellStyle name="Note 3 4 2 4" xfId="1089" xr:uid="{00000000-0005-0000-0000-00006E040000}"/>
    <cellStyle name="Note 3 4 2 4 2" xfId="1090" xr:uid="{00000000-0005-0000-0000-00006F040000}"/>
    <cellStyle name="Note 3 4 2 5" xfId="1091" xr:uid="{00000000-0005-0000-0000-000070040000}"/>
    <cellStyle name="Note 3 4 2 5 2" xfId="1092" xr:uid="{00000000-0005-0000-0000-000071040000}"/>
    <cellStyle name="Note 3 4 2 6" xfId="1093" xr:uid="{00000000-0005-0000-0000-000072040000}"/>
    <cellStyle name="Note 3 4 3" xfId="1094" xr:uid="{00000000-0005-0000-0000-000073040000}"/>
    <cellStyle name="Note 3 4 3 2" xfId="1095" xr:uid="{00000000-0005-0000-0000-000074040000}"/>
    <cellStyle name="Note 3 4 3 2 2" xfId="1096" xr:uid="{00000000-0005-0000-0000-000075040000}"/>
    <cellStyle name="Note 3 4 3 3" xfId="1097" xr:uid="{00000000-0005-0000-0000-000076040000}"/>
    <cellStyle name="Note 3 4 3 3 2" xfId="1098" xr:uid="{00000000-0005-0000-0000-000077040000}"/>
    <cellStyle name="Note 3 4 3 4" xfId="1099" xr:uid="{00000000-0005-0000-0000-000078040000}"/>
    <cellStyle name="Note 3 4 3 4 2" xfId="1100" xr:uid="{00000000-0005-0000-0000-000079040000}"/>
    <cellStyle name="Note 3 4 3 5" xfId="1101" xr:uid="{00000000-0005-0000-0000-00007A040000}"/>
    <cellStyle name="Note 3 4 4" xfId="1102" xr:uid="{00000000-0005-0000-0000-00007B040000}"/>
    <cellStyle name="Note 3 4 4 2" xfId="1103" xr:uid="{00000000-0005-0000-0000-00007C040000}"/>
    <cellStyle name="Note 3 4 5" xfId="1104" xr:uid="{00000000-0005-0000-0000-00007D040000}"/>
    <cellStyle name="Note 3 4 5 2" xfId="1105" xr:uid="{00000000-0005-0000-0000-00007E040000}"/>
    <cellStyle name="Note 3 4 6" xfId="1106" xr:uid="{00000000-0005-0000-0000-00007F040000}"/>
    <cellStyle name="Note 3 4 6 2" xfId="1107" xr:uid="{00000000-0005-0000-0000-000080040000}"/>
    <cellStyle name="Note 3 5" xfId="1108" xr:uid="{00000000-0005-0000-0000-000081040000}"/>
    <cellStyle name="Note 3 5 2" xfId="1109" xr:uid="{00000000-0005-0000-0000-000082040000}"/>
    <cellStyle name="Note 3 5 2 2" xfId="1110" xr:uid="{00000000-0005-0000-0000-000083040000}"/>
    <cellStyle name="Note 3 5 2 2 2" xfId="1111" xr:uid="{00000000-0005-0000-0000-000084040000}"/>
    <cellStyle name="Note 3 5 2 2 2 2" xfId="1112" xr:uid="{00000000-0005-0000-0000-000085040000}"/>
    <cellStyle name="Note 3 5 2 2 3" xfId="1113" xr:uid="{00000000-0005-0000-0000-000086040000}"/>
    <cellStyle name="Note 3 5 2 2 3 2" xfId="1114" xr:uid="{00000000-0005-0000-0000-000087040000}"/>
    <cellStyle name="Note 3 5 2 2 4" xfId="1115" xr:uid="{00000000-0005-0000-0000-000088040000}"/>
    <cellStyle name="Note 3 5 2 2 4 2" xfId="1116" xr:uid="{00000000-0005-0000-0000-000089040000}"/>
    <cellStyle name="Note 3 5 2 2 5" xfId="1117" xr:uid="{00000000-0005-0000-0000-00008A040000}"/>
    <cellStyle name="Note 3 5 2 3" xfId="1118" xr:uid="{00000000-0005-0000-0000-00008B040000}"/>
    <cellStyle name="Note 3 5 2 3 2" xfId="1119" xr:uid="{00000000-0005-0000-0000-00008C040000}"/>
    <cellStyle name="Note 3 5 2 4" xfId="1120" xr:uid="{00000000-0005-0000-0000-00008D040000}"/>
    <cellStyle name="Note 3 5 2 4 2" xfId="1121" xr:uid="{00000000-0005-0000-0000-00008E040000}"/>
    <cellStyle name="Note 3 5 2 5" xfId="1122" xr:uid="{00000000-0005-0000-0000-00008F040000}"/>
    <cellStyle name="Note 3 5 2 5 2" xfId="1123" xr:uid="{00000000-0005-0000-0000-000090040000}"/>
    <cellStyle name="Note 3 5 2 6" xfId="1124" xr:uid="{00000000-0005-0000-0000-000091040000}"/>
    <cellStyle name="Note 3 5 3" xfId="1125" xr:uid="{00000000-0005-0000-0000-000092040000}"/>
    <cellStyle name="Note 3 5 3 2" xfId="1126" xr:uid="{00000000-0005-0000-0000-000093040000}"/>
    <cellStyle name="Note 3 5 3 2 2" xfId="1127" xr:uid="{00000000-0005-0000-0000-000094040000}"/>
    <cellStyle name="Note 3 5 3 3" xfId="1128" xr:uid="{00000000-0005-0000-0000-000095040000}"/>
    <cellStyle name="Note 3 5 3 3 2" xfId="1129" xr:uid="{00000000-0005-0000-0000-000096040000}"/>
    <cellStyle name="Note 3 5 3 4" xfId="1130" xr:uid="{00000000-0005-0000-0000-000097040000}"/>
    <cellStyle name="Note 3 5 3 4 2" xfId="1131" xr:uid="{00000000-0005-0000-0000-000098040000}"/>
    <cellStyle name="Note 3 5 3 5" xfId="1132" xr:uid="{00000000-0005-0000-0000-000099040000}"/>
    <cellStyle name="Note 3 5 4" xfId="1133" xr:uid="{00000000-0005-0000-0000-00009A040000}"/>
    <cellStyle name="Note 3 5 4 2" xfId="1134" xr:uid="{00000000-0005-0000-0000-00009B040000}"/>
    <cellStyle name="Note 3 5 5" xfId="1135" xr:uid="{00000000-0005-0000-0000-00009C040000}"/>
    <cellStyle name="Note 3 5 5 2" xfId="1136" xr:uid="{00000000-0005-0000-0000-00009D040000}"/>
    <cellStyle name="Note 3 5 6" xfId="1137" xr:uid="{00000000-0005-0000-0000-00009E040000}"/>
    <cellStyle name="Note 3 5 6 2" xfId="1138" xr:uid="{00000000-0005-0000-0000-00009F040000}"/>
    <cellStyle name="Note 3 6" xfId="1139" xr:uid="{00000000-0005-0000-0000-0000A0040000}"/>
    <cellStyle name="Note 3 6 2" xfId="1140" xr:uid="{00000000-0005-0000-0000-0000A1040000}"/>
    <cellStyle name="Note 3 6 2 2" xfId="1141" xr:uid="{00000000-0005-0000-0000-0000A2040000}"/>
    <cellStyle name="Note 3 6 2 2 2" xfId="1142" xr:uid="{00000000-0005-0000-0000-0000A3040000}"/>
    <cellStyle name="Note 3 6 2 2 2 2" xfId="1143" xr:uid="{00000000-0005-0000-0000-0000A4040000}"/>
    <cellStyle name="Note 3 6 2 2 3" xfId="1144" xr:uid="{00000000-0005-0000-0000-0000A5040000}"/>
    <cellStyle name="Note 3 6 2 2 3 2" xfId="1145" xr:uid="{00000000-0005-0000-0000-0000A6040000}"/>
    <cellStyle name="Note 3 6 2 2 4" xfId="1146" xr:uid="{00000000-0005-0000-0000-0000A7040000}"/>
    <cellStyle name="Note 3 6 2 2 4 2" xfId="1147" xr:uid="{00000000-0005-0000-0000-0000A8040000}"/>
    <cellStyle name="Note 3 6 2 2 5" xfId="1148" xr:uid="{00000000-0005-0000-0000-0000A9040000}"/>
    <cellStyle name="Note 3 6 2 3" xfId="1149" xr:uid="{00000000-0005-0000-0000-0000AA040000}"/>
    <cellStyle name="Note 3 6 2 3 2" xfId="1150" xr:uid="{00000000-0005-0000-0000-0000AB040000}"/>
    <cellStyle name="Note 3 6 2 4" xfId="1151" xr:uid="{00000000-0005-0000-0000-0000AC040000}"/>
    <cellStyle name="Note 3 6 2 4 2" xfId="1152" xr:uid="{00000000-0005-0000-0000-0000AD040000}"/>
    <cellStyle name="Note 3 6 2 5" xfId="1153" xr:uid="{00000000-0005-0000-0000-0000AE040000}"/>
    <cellStyle name="Note 3 6 2 5 2" xfId="1154" xr:uid="{00000000-0005-0000-0000-0000AF040000}"/>
    <cellStyle name="Note 3 6 2 6" xfId="1155" xr:uid="{00000000-0005-0000-0000-0000B0040000}"/>
    <cellStyle name="Note 3 6 3" xfId="1156" xr:uid="{00000000-0005-0000-0000-0000B1040000}"/>
    <cellStyle name="Note 3 6 3 2" xfId="1157" xr:uid="{00000000-0005-0000-0000-0000B2040000}"/>
    <cellStyle name="Note 3 6 3 2 2" xfId="1158" xr:uid="{00000000-0005-0000-0000-0000B3040000}"/>
    <cellStyle name="Note 3 6 3 3" xfId="1159" xr:uid="{00000000-0005-0000-0000-0000B4040000}"/>
    <cellStyle name="Note 3 6 3 3 2" xfId="1160" xr:uid="{00000000-0005-0000-0000-0000B5040000}"/>
    <cellStyle name="Note 3 6 3 4" xfId="1161" xr:uid="{00000000-0005-0000-0000-0000B6040000}"/>
    <cellStyle name="Note 3 6 3 4 2" xfId="1162" xr:uid="{00000000-0005-0000-0000-0000B7040000}"/>
    <cellStyle name="Note 3 6 3 5" xfId="1163" xr:uid="{00000000-0005-0000-0000-0000B8040000}"/>
    <cellStyle name="Note 3 6 4" xfId="1164" xr:uid="{00000000-0005-0000-0000-0000B9040000}"/>
    <cellStyle name="Note 3 6 4 2" xfId="1165" xr:uid="{00000000-0005-0000-0000-0000BA040000}"/>
    <cellStyle name="Note 3 6 5" xfId="1166" xr:uid="{00000000-0005-0000-0000-0000BB040000}"/>
    <cellStyle name="Note 3 6 5 2" xfId="1167" xr:uid="{00000000-0005-0000-0000-0000BC040000}"/>
    <cellStyle name="Note 3 6 6" xfId="1168" xr:uid="{00000000-0005-0000-0000-0000BD040000}"/>
    <cellStyle name="Note 3 6 6 2" xfId="1169" xr:uid="{00000000-0005-0000-0000-0000BE040000}"/>
    <cellStyle name="Note 3 7" xfId="1170" xr:uid="{00000000-0005-0000-0000-0000BF040000}"/>
    <cellStyle name="Note 3 7 2" xfId="1171" xr:uid="{00000000-0005-0000-0000-0000C0040000}"/>
    <cellStyle name="Note 3 7 2 2" xfId="1172" xr:uid="{00000000-0005-0000-0000-0000C1040000}"/>
    <cellStyle name="Note 3 7 2 2 2" xfId="1173" xr:uid="{00000000-0005-0000-0000-0000C2040000}"/>
    <cellStyle name="Note 3 7 2 2 2 2" xfId="1174" xr:uid="{00000000-0005-0000-0000-0000C3040000}"/>
    <cellStyle name="Note 3 7 2 2 3" xfId="1175" xr:uid="{00000000-0005-0000-0000-0000C4040000}"/>
    <cellStyle name="Note 3 7 2 2 3 2" xfId="1176" xr:uid="{00000000-0005-0000-0000-0000C5040000}"/>
    <cellStyle name="Note 3 7 2 2 4" xfId="1177" xr:uid="{00000000-0005-0000-0000-0000C6040000}"/>
    <cellStyle name="Note 3 7 2 2 4 2" xfId="1178" xr:uid="{00000000-0005-0000-0000-0000C7040000}"/>
    <cellStyle name="Note 3 7 2 2 5" xfId="1179" xr:uid="{00000000-0005-0000-0000-0000C8040000}"/>
    <cellStyle name="Note 3 7 2 3" xfId="1180" xr:uid="{00000000-0005-0000-0000-0000C9040000}"/>
    <cellStyle name="Note 3 7 2 3 2" xfId="1181" xr:uid="{00000000-0005-0000-0000-0000CA040000}"/>
    <cellStyle name="Note 3 7 2 4" xfId="1182" xr:uid="{00000000-0005-0000-0000-0000CB040000}"/>
    <cellStyle name="Note 3 7 2 4 2" xfId="1183" xr:uid="{00000000-0005-0000-0000-0000CC040000}"/>
    <cellStyle name="Note 3 7 2 5" xfId="1184" xr:uid="{00000000-0005-0000-0000-0000CD040000}"/>
    <cellStyle name="Note 3 7 2 5 2" xfId="1185" xr:uid="{00000000-0005-0000-0000-0000CE040000}"/>
    <cellStyle name="Note 3 7 2 6" xfId="1186" xr:uid="{00000000-0005-0000-0000-0000CF040000}"/>
    <cellStyle name="Note 3 7 3" xfId="1187" xr:uid="{00000000-0005-0000-0000-0000D0040000}"/>
    <cellStyle name="Note 3 7 3 2" xfId="1188" xr:uid="{00000000-0005-0000-0000-0000D1040000}"/>
    <cellStyle name="Note 3 7 3 2 2" xfId="1189" xr:uid="{00000000-0005-0000-0000-0000D2040000}"/>
    <cellStyle name="Note 3 7 3 3" xfId="1190" xr:uid="{00000000-0005-0000-0000-0000D3040000}"/>
    <cellStyle name="Note 3 7 3 3 2" xfId="1191" xr:uid="{00000000-0005-0000-0000-0000D4040000}"/>
    <cellStyle name="Note 3 7 3 4" xfId="1192" xr:uid="{00000000-0005-0000-0000-0000D5040000}"/>
    <cellStyle name="Note 3 7 3 4 2" xfId="1193" xr:uid="{00000000-0005-0000-0000-0000D6040000}"/>
    <cellStyle name="Note 3 7 3 5" xfId="1194" xr:uid="{00000000-0005-0000-0000-0000D7040000}"/>
    <cellStyle name="Note 3 7 4" xfId="1195" xr:uid="{00000000-0005-0000-0000-0000D8040000}"/>
    <cellStyle name="Note 3 7 4 2" xfId="1196" xr:uid="{00000000-0005-0000-0000-0000D9040000}"/>
    <cellStyle name="Note 3 7 5" xfId="1197" xr:uid="{00000000-0005-0000-0000-0000DA040000}"/>
    <cellStyle name="Note 3 7 5 2" xfId="1198" xr:uid="{00000000-0005-0000-0000-0000DB040000}"/>
    <cellStyle name="Note 3 7 6" xfId="1199" xr:uid="{00000000-0005-0000-0000-0000DC040000}"/>
    <cellStyle name="Note 3 7 6 2" xfId="1200" xr:uid="{00000000-0005-0000-0000-0000DD040000}"/>
    <cellStyle name="Note 3 8" xfId="1201" xr:uid="{00000000-0005-0000-0000-0000DE040000}"/>
    <cellStyle name="Note 3 8 2" xfId="1202" xr:uid="{00000000-0005-0000-0000-0000DF040000}"/>
    <cellStyle name="Note 3 8 2 2" xfId="1203" xr:uid="{00000000-0005-0000-0000-0000E0040000}"/>
    <cellStyle name="Note 3 8 2 2 2" xfId="1204" xr:uid="{00000000-0005-0000-0000-0000E1040000}"/>
    <cellStyle name="Note 3 8 2 2 2 2" xfId="1205" xr:uid="{00000000-0005-0000-0000-0000E2040000}"/>
    <cellStyle name="Note 3 8 2 2 3" xfId="1206" xr:uid="{00000000-0005-0000-0000-0000E3040000}"/>
    <cellStyle name="Note 3 8 2 2 3 2" xfId="1207" xr:uid="{00000000-0005-0000-0000-0000E4040000}"/>
    <cellStyle name="Note 3 8 2 2 4" xfId="1208" xr:uid="{00000000-0005-0000-0000-0000E5040000}"/>
    <cellStyle name="Note 3 8 2 2 4 2" xfId="1209" xr:uid="{00000000-0005-0000-0000-0000E6040000}"/>
    <cellStyle name="Note 3 8 2 2 5" xfId="1210" xr:uid="{00000000-0005-0000-0000-0000E7040000}"/>
    <cellStyle name="Note 3 8 2 3" xfId="1211" xr:uid="{00000000-0005-0000-0000-0000E8040000}"/>
    <cellStyle name="Note 3 8 2 3 2" xfId="1212" xr:uid="{00000000-0005-0000-0000-0000E9040000}"/>
    <cellStyle name="Note 3 8 2 4" xfId="1213" xr:uid="{00000000-0005-0000-0000-0000EA040000}"/>
    <cellStyle name="Note 3 8 2 4 2" xfId="1214" xr:uid="{00000000-0005-0000-0000-0000EB040000}"/>
    <cellStyle name="Note 3 8 2 5" xfId="1215" xr:uid="{00000000-0005-0000-0000-0000EC040000}"/>
    <cellStyle name="Note 3 8 2 5 2" xfId="1216" xr:uid="{00000000-0005-0000-0000-0000ED040000}"/>
    <cellStyle name="Note 3 8 2 6" xfId="1217" xr:uid="{00000000-0005-0000-0000-0000EE040000}"/>
    <cellStyle name="Note 3 8 3" xfId="1218" xr:uid="{00000000-0005-0000-0000-0000EF040000}"/>
    <cellStyle name="Note 3 8 3 2" xfId="1219" xr:uid="{00000000-0005-0000-0000-0000F0040000}"/>
    <cellStyle name="Note 3 8 3 2 2" xfId="1220" xr:uid="{00000000-0005-0000-0000-0000F1040000}"/>
    <cellStyle name="Note 3 8 3 3" xfId="1221" xr:uid="{00000000-0005-0000-0000-0000F2040000}"/>
    <cellStyle name="Note 3 8 3 3 2" xfId="1222" xr:uid="{00000000-0005-0000-0000-0000F3040000}"/>
    <cellStyle name="Note 3 8 3 4" xfId="1223" xr:uid="{00000000-0005-0000-0000-0000F4040000}"/>
    <cellStyle name="Note 3 8 3 4 2" xfId="1224" xr:uid="{00000000-0005-0000-0000-0000F5040000}"/>
    <cellStyle name="Note 3 8 3 5" xfId="1225" xr:uid="{00000000-0005-0000-0000-0000F6040000}"/>
    <cellStyle name="Note 3 8 4" xfId="1226" xr:uid="{00000000-0005-0000-0000-0000F7040000}"/>
    <cellStyle name="Note 3 8 4 2" xfId="1227" xr:uid="{00000000-0005-0000-0000-0000F8040000}"/>
    <cellStyle name="Note 3 8 5" xfId="1228" xr:uid="{00000000-0005-0000-0000-0000F9040000}"/>
    <cellStyle name="Note 3 8 5 2" xfId="1229" xr:uid="{00000000-0005-0000-0000-0000FA040000}"/>
    <cellStyle name="Note 3 8 6" xfId="1230" xr:uid="{00000000-0005-0000-0000-0000FB040000}"/>
    <cellStyle name="Note 3 8 6 2" xfId="1231" xr:uid="{00000000-0005-0000-0000-0000FC040000}"/>
    <cellStyle name="Note 3 9" xfId="1232" xr:uid="{00000000-0005-0000-0000-0000FD040000}"/>
    <cellStyle name="Note 3 9 2" xfId="1233" xr:uid="{00000000-0005-0000-0000-0000FE040000}"/>
    <cellStyle name="Note 3 9 2 2" xfId="1234" xr:uid="{00000000-0005-0000-0000-0000FF040000}"/>
    <cellStyle name="Note 3 9 2 2 2" xfId="1235" xr:uid="{00000000-0005-0000-0000-000000050000}"/>
    <cellStyle name="Note 3 9 2 3" xfId="1236" xr:uid="{00000000-0005-0000-0000-000001050000}"/>
    <cellStyle name="Note 3 9 2 3 2" xfId="1237" xr:uid="{00000000-0005-0000-0000-000002050000}"/>
    <cellStyle name="Note 3 9 2 4" xfId="1238" xr:uid="{00000000-0005-0000-0000-000003050000}"/>
    <cellStyle name="Note 3 9 2 4 2" xfId="1239" xr:uid="{00000000-0005-0000-0000-000004050000}"/>
    <cellStyle name="Note 3 9 2 5" xfId="1240" xr:uid="{00000000-0005-0000-0000-000005050000}"/>
    <cellStyle name="Note 3 9 3" xfId="1241" xr:uid="{00000000-0005-0000-0000-000006050000}"/>
    <cellStyle name="Note 3 9 3 2" xfId="1242" xr:uid="{00000000-0005-0000-0000-000007050000}"/>
    <cellStyle name="Note 3 9 4" xfId="1243" xr:uid="{00000000-0005-0000-0000-000008050000}"/>
    <cellStyle name="Note 3 9 4 2" xfId="1244" xr:uid="{00000000-0005-0000-0000-000009050000}"/>
    <cellStyle name="Note 3 9 5" xfId="1245" xr:uid="{00000000-0005-0000-0000-00000A050000}"/>
    <cellStyle name="Note 3 9 5 2" xfId="1246" xr:uid="{00000000-0005-0000-0000-00000B050000}"/>
    <cellStyle name="Note 3 9 6" xfId="1247" xr:uid="{00000000-0005-0000-0000-00000C050000}"/>
    <cellStyle name="Note 4" xfId="1248" xr:uid="{00000000-0005-0000-0000-00000D050000}"/>
    <cellStyle name="Note 4 10" xfId="1249" xr:uid="{00000000-0005-0000-0000-00000E050000}"/>
    <cellStyle name="Note 4 10 2" xfId="1250" xr:uid="{00000000-0005-0000-0000-00000F050000}"/>
    <cellStyle name="Note 4 10 2 2" xfId="1251" xr:uid="{00000000-0005-0000-0000-000010050000}"/>
    <cellStyle name="Note 4 10 3" xfId="1252" xr:uid="{00000000-0005-0000-0000-000011050000}"/>
    <cellStyle name="Note 4 10 3 2" xfId="1253" xr:uid="{00000000-0005-0000-0000-000012050000}"/>
    <cellStyle name="Note 4 10 4" xfId="1254" xr:uid="{00000000-0005-0000-0000-000013050000}"/>
    <cellStyle name="Note 4 10 4 2" xfId="1255" xr:uid="{00000000-0005-0000-0000-000014050000}"/>
    <cellStyle name="Note 4 10 5" xfId="1256" xr:uid="{00000000-0005-0000-0000-000015050000}"/>
    <cellStyle name="Note 4 11" xfId="1257" xr:uid="{00000000-0005-0000-0000-000016050000}"/>
    <cellStyle name="Note 4 11 2" xfId="1258" xr:uid="{00000000-0005-0000-0000-000017050000}"/>
    <cellStyle name="Note 4 12" xfId="1259" xr:uid="{00000000-0005-0000-0000-000018050000}"/>
    <cellStyle name="Note 4 12 2" xfId="1260" xr:uid="{00000000-0005-0000-0000-000019050000}"/>
    <cellStyle name="Note 4 13" xfId="1261" xr:uid="{00000000-0005-0000-0000-00001A050000}"/>
    <cellStyle name="Note 4 13 2" xfId="1262" xr:uid="{00000000-0005-0000-0000-00001B050000}"/>
    <cellStyle name="Note 4 2" xfId="1263" xr:uid="{00000000-0005-0000-0000-00001C050000}"/>
    <cellStyle name="Note 4 2 2" xfId="1264" xr:uid="{00000000-0005-0000-0000-00001D050000}"/>
    <cellStyle name="Note 4 2 2 2" xfId="1265" xr:uid="{00000000-0005-0000-0000-00001E050000}"/>
    <cellStyle name="Note 4 2 2 2 2" xfId="1266" xr:uid="{00000000-0005-0000-0000-00001F050000}"/>
    <cellStyle name="Note 4 2 2 2 2 2" xfId="1267" xr:uid="{00000000-0005-0000-0000-000020050000}"/>
    <cellStyle name="Note 4 2 2 2 3" xfId="1268" xr:uid="{00000000-0005-0000-0000-000021050000}"/>
    <cellStyle name="Note 4 2 2 2 3 2" xfId="1269" xr:uid="{00000000-0005-0000-0000-000022050000}"/>
    <cellStyle name="Note 4 2 2 2 4" xfId="1270" xr:uid="{00000000-0005-0000-0000-000023050000}"/>
    <cellStyle name="Note 4 2 2 2 4 2" xfId="1271" xr:uid="{00000000-0005-0000-0000-000024050000}"/>
    <cellStyle name="Note 4 2 2 2 5" xfId="1272" xr:uid="{00000000-0005-0000-0000-000025050000}"/>
    <cellStyle name="Note 4 2 2 3" xfId="1273" xr:uid="{00000000-0005-0000-0000-000026050000}"/>
    <cellStyle name="Note 4 2 2 3 2" xfId="1274" xr:uid="{00000000-0005-0000-0000-000027050000}"/>
    <cellStyle name="Note 4 2 2 4" xfId="1275" xr:uid="{00000000-0005-0000-0000-000028050000}"/>
    <cellStyle name="Note 4 2 2 4 2" xfId="1276" xr:uid="{00000000-0005-0000-0000-000029050000}"/>
    <cellStyle name="Note 4 2 2 5" xfId="1277" xr:uid="{00000000-0005-0000-0000-00002A050000}"/>
    <cellStyle name="Note 4 2 2 5 2" xfId="1278" xr:uid="{00000000-0005-0000-0000-00002B050000}"/>
    <cellStyle name="Note 4 2 2 6" xfId="1279" xr:uid="{00000000-0005-0000-0000-00002C050000}"/>
    <cellStyle name="Note 4 2 3" xfId="1280" xr:uid="{00000000-0005-0000-0000-00002D050000}"/>
    <cellStyle name="Note 4 2 3 2" xfId="1281" xr:uid="{00000000-0005-0000-0000-00002E050000}"/>
    <cellStyle name="Note 4 2 3 2 2" xfId="1282" xr:uid="{00000000-0005-0000-0000-00002F050000}"/>
    <cellStyle name="Note 4 2 3 3" xfId="1283" xr:uid="{00000000-0005-0000-0000-000030050000}"/>
    <cellStyle name="Note 4 2 3 3 2" xfId="1284" xr:uid="{00000000-0005-0000-0000-000031050000}"/>
    <cellStyle name="Note 4 2 3 4" xfId="1285" xr:uid="{00000000-0005-0000-0000-000032050000}"/>
    <cellStyle name="Note 4 2 3 4 2" xfId="1286" xr:uid="{00000000-0005-0000-0000-000033050000}"/>
    <cellStyle name="Note 4 2 3 5" xfId="1287" xr:uid="{00000000-0005-0000-0000-000034050000}"/>
    <cellStyle name="Note 4 2 4" xfId="1288" xr:uid="{00000000-0005-0000-0000-000035050000}"/>
    <cellStyle name="Note 4 2 4 2" xfId="1289" xr:uid="{00000000-0005-0000-0000-000036050000}"/>
    <cellStyle name="Note 4 2 5" xfId="1290" xr:uid="{00000000-0005-0000-0000-000037050000}"/>
    <cellStyle name="Note 4 2 5 2" xfId="1291" xr:uid="{00000000-0005-0000-0000-000038050000}"/>
    <cellStyle name="Note 4 2 6" xfId="1292" xr:uid="{00000000-0005-0000-0000-000039050000}"/>
    <cellStyle name="Note 4 2 6 2" xfId="1293" xr:uid="{00000000-0005-0000-0000-00003A050000}"/>
    <cellStyle name="Note 4 3" xfId="1294" xr:uid="{00000000-0005-0000-0000-00003B050000}"/>
    <cellStyle name="Note 4 3 2" xfId="1295" xr:uid="{00000000-0005-0000-0000-00003C050000}"/>
    <cellStyle name="Note 4 3 2 2" xfId="1296" xr:uid="{00000000-0005-0000-0000-00003D050000}"/>
    <cellStyle name="Note 4 3 2 2 2" xfId="1297" xr:uid="{00000000-0005-0000-0000-00003E050000}"/>
    <cellStyle name="Note 4 3 2 2 2 2" xfId="1298" xr:uid="{00000000-0005-0000-0000-00003F050000}"/>
    <cellStyle name="Note 4 3 2 2 3" xfId="1299" xr:uid="{00000000-0005-0000-0000-000040050000}"/>
    <cellStyle name="Note 4 3 2 2 3 2" xfId="1300" xr:uid="{00000000-0005-0000-0000-000041050000}"/>
    <cellStyle name="Note 4 3 2 2 4" xfId="1301" xr:uid="{00000000-0005-0000-0000-000042050000}"/>
    <cellStyle name="Note 4 3 2 2 4 2" xfId="1302" xr:uid="{00000000-0005-0000-0000-000043050000}"/>
    <cellStyle name="Note 4 3 2 2 5" xfId="1303" xr:uid="{00000000-0005-0000-0000-000044050000}"/>
    <cellStyle name="Note 4 3 2 3" xfId="1304" xr:uid="{00000000-0005-0000-0000-000045050000}"/>
    <cellStyle name="Note 4 3 2 3 2" xfId="1305" xr:uid="{00000000-0005-0000-0000-000046050000}"/>
    <cellStyle name="Note 4 3 2 4" xfId="1306" xr:uid="{00000000-0005-0000-0000-000047050000}"/>
    <cellStyle name="Note 4 3 2 4 2" xfId="1307" xr:uid="{00000000-0005-0000-0000-000048050000}"/>
    <cellStyle name="Note 4 3 2 5" xfId="1308" xr:uid="{00000000-0005-0000-0000-000049050000}"/>
    <cellStyle name="Note 4 3 2 5 2" xfId="1309" xr:uid="{00000000-0005-0000-0000-00004A050000}"/>
    <cellStyle name="Note 4 3 2 6" xfId="1310" xr:uid="{00000000-0005-0000-0000-00004B050000}"/>
    <cellStyle name="Note 4 3 3" xfId="1311" xr:uid="{00000000-0005-0000-0000-00004C050000}"/>
    <cellStyle name="Note 4 3 3 2" xfId="1312" xr:uid="{00000000-0005-0000-0000-00004D050000}"/>
    <cellStyle name="Note 4 3 3 2 2" xfId="1313" xr:uid="{00000000-0005-0000-0000-00004E050000}"/>
    <cellStyle name="Note 4 3 3 3" xfId="1314" xr:uid="{00000000-0005-0000-0000-00004F050000}"/>
    <cellStyle name="Note 4 3 3 3 2" xfId="1315" xr:uid="{00000000-0005-0000-0000-000050050000}"/>
    <cellStyle name="Note 4 3 3 4" xfId="1316" xr:uid="{00000000-0005-0000-0000-000051050000}"/>
    <cellStyle name="Note 4 3 3 4 2" xfId="1317" xr:uid="{00000000-0005-0000-0000-000052050000}"/>
    <cellStyle name="Note 4 3 3 5" xfId="1318" xr:uid="{00000000-0005-0000-0000-000053050000}"/>
    <cellStyle name="Note 4 3 4" xfId="1319" xr:uid="{00000000-0005-0000-0000-000054050000}"/>
    <cellStyle name="Note 4 3 4 2" xfId="1320" xr:uid="{00000000-0005-0000-0000-000055050000}"/>
    <cellStyle name="Note 4 3 5" xfId="1321" xr:uid="{00000000-0005-0000-0000-000056050000}"/>
    <cellStyle name="Note 4 3 5 2" xfId="1322" xr:uid="{00000000-0005-0000-0000-000057050000}"/>
    <cellStyle name="Note 4 3 6" xfId="1323" xr:uid="{00000000-0005-0000-0000-000058050000}"/>
    <cellStyle name="Note 4 3 6 2" xfId="1324" xr:uid="{00000000-0005-0000-0000-000059050000}"/>
    <cellStyle name="Note 4 4" xfId="1325" xr:uid="{00000000-0005-0000-0000-00005A050000}"/>
    <cellStyle name="Note 4 4 2" xfId="1326" xr:uid="{00000000-0005-0000-0000-00005B050000}"/>
    <cellStyle name="Note 4 4 2 2" xfId="1327" xr:uid="{00000000-0005-0000-0000-00005C050000}"/>
    <cellStyle name="Note 4 4 2 2 2" xfId="1328" xr:uid="{00000000-0005-0000-0000-00005D050000}"/>
    <cellStyle name="Note 4 4 2 2 2 2" xfId="1329" xr:uid="{00000000-0005-0000-0000-00005E050000}"/>
    <cellStyle name="Note 4 4 2 2 3" xfId="1330" xr:uid="{00000000-0005-0000-0000-00005F050000}"/>
    <cellStyle name="Note 4 4 2 2 3 2" xfId="1331" xr:uid="{00000000-0005-0000-0000-000060050000}"/>
    <cellStyle name="Note 4 4 2 2 4" xfId="1332" xr:uid="{00000000-0005-0000-0000-000061050000}"/>
    <cellStyle name="Note 4 4 2 2 4 2" xfId="1333" xr:uid="{00000000-0005-0000-0000-000062050000}"/>
    <cellStyle name="Note 4 4 2 2 5" xfId="1334" xr:uid="{00000000-0005-0000-0000-000063050000}"/>
    <cellStyle name="Note 4 4 2 3" xfId="1335" xr:uid="{00000000-0005-0000-0000-000064050000}"/>
    <cellStyle name="Note 4 4 2 3 2" xfId="1336" xr:uid="{00000000-0005-0000-0000-000065050000}"/>
    <cellStyle name="Note 4 4 2 4" xfId="1337" xr:uid="{00000000-0005-0000-0000-000066050000}"/>
    <cellStyle name="Note 4 4 2 4 2" xfId="1338" xr:uid="{00000000-0005-0000-0000-000067050000}"/>
    <cellStyle name="Note 4 4 2 5" xfId="1339" xr:uid="{00000000-0005-0000-0000-000068050000}"/>
    <cellStyle name="Note 4 4 2 5 2" xfId="1340" xr:uid="{00000000-0005-0000-0000-000069050000}"/>
    <cellStyle name="Note 4 4 2 6" xfId="1341" xr:uid="{00000000-0005-0000-0000-00006A050000}"/>
    <cellStyle name="Note 4 4 3" xfId="1342" xr:uid="{00000000-0005-0000-0000-00006B050000}"/>
    <cellStyle name="Note 4 4 3 2" xfId="1343" xr:uid="{00000000-0005-0000-0000-00006C050000}"/>
    <cellStyle name="Note 4 4 3 2 2" xfId="1344" xr:uid="{00000000-0005-0000-0000-00006D050000}"/>
    <cellStyle name="Note 4 4 3 3" xfId="1345" xr:uid="{00000000-0005-0000-0000-00006E050000}"/>
    <cellStyle name="Note 4 4 3 3 2" xfId="1346" xr:uid="{00000000-0005-0000-0000-00006F050000}"/>
    <cellStyle name="Note 4 4 3 4" xfId="1347" xr:uid="{00000000-0005-0000-0000-000070050000}"/>
    <cellStyle name="Note 4 4 3 4 2" xfId="1348" xr:uid="{00000000-0005-0000-0000-000071050000}"/>
    <cellStyle name="Note 4 4 3 5" xfId="1349" xr:uid="{00000000-0005-0000-0000-000072050000}"/>
    <cellStyle name="Note 4 4 4" xfId="1350" xr:uid="{00000000-0005-0000-0000-000073050000}"/>
    <cellStyle name="Note 4 4 4 2" xfId="1351" xr:uid="{00000000-0005-0000-0000-000074050000}"/>
    <cellStyle name="Note 4 4 5" xfId="1352" xr:uid="{00000000-0005-0000-0000-000075050000}"/>
    <cellStyle name="Note 4 4 5 2" xfId="1353" xr:uid="{00000000-0005-0000-0000-000076050000}"/>
    <cellStyle name="Note 4 4 6" xfId="1354" xr:uid="{00000000-0005-0000-0000-000077050000}"/>
    <cellStyle name="Note 4 4 6 2" xfId="1355" xr:uid="{00000000-0005-0000-0000-000078050000}"/>
    <cellStyle name="Note 4 5" xfId="1356" xr:uid="{00000000-0005-0000-0000-000079050000}"/>
    <cellStyle name="Note 4 5 2" xfId="1357" xr:uid="{00000000-0005-0000-0000-00007A050000}"/>
    <cellStyle name="Note 4 5 2 2" xfId="1358" xr:uid="{00000000-0005-0000-0000-00007B050000}"/>
    <cellStyle name="Note 4 5 2 2 2" xfId="1359" xr:uid="{00000000-0005-0000-0000-00007C050000}"/>
    <cellStyle name="Note 4 5 2 2 2 2" xfId="1360" xr:uid="{00000000-0005-0000-0000-00007D050000}"/>
    <cellStyle name="Note 4 5 2 2 3" xfId="1361" xr:uid="{00000000-0005-0000-0000-00007E050000}"/>
    <cellStyle name="Note 4 5 2 2 3 2" xfId="1362" xr:uid="{00000000-0005-0000-0000-00007F050000}"/>
    <cellStyle name="Note 4 5 2 2 4" xfId="1363" xr:uid="{00000000-0005-0000-0000-000080050000}"/>
    <cellStyle name="Note 4 5 2 2 4 2" xfId="1364" xr:uid="{00000000-0005-0000-0000-000081050000}"/>
    <cellStyle name="Note 4 5 2 2 5" xfId="1365" xr:uid="{00000000-0005-0000-0000-000082050000}"/>
    <cellStyle name="Note 4 5 2 3" xfId="1366" xr:uid="{00000000-0005-0000-0000-000083050000}"/>
    <cellStyle name="Note 4 5 2 3 2" xfId="1367" xr:uid="{00000000-0005-0000-0000-000084050000}"/>
    <cellStyle name="Note 4 5 2 4" xfId="1368" xr:uid="{00000000-0005-0000-0000-000085050000}"/>
    <cellStyle name="Note 4 5 2 4 2" xfId="1369" xr:uid="{00000000-0005-0000-0000-000086050000}"/>
    <cellStyle name="Note 4 5 2 5" xfId="1370" xr:uid="{00000000-0005-0000-0000-000087050000}"/>
    <cellStyle name="Note 4 5 2 5 2" xfId="1371" xr:uid="{00000000-0005-0000-0000-000088050000}"/>
    <cellStyle name="Note 4 5 2 6" xfId="1372" xr:uid="{00000000-0005-0000-0000-000089050000}"/>
    <cellStyle name="Note 4 5 3" xfId="1373" xr:uid="{00000000-0005-0000-0000-00008A050000}"/>
    <cellStyle name="Note 4 5 3 2" xfId="1374" xr:uid="{00000000-0005-0000-0000-00008B050000}"/>
    <cellStyle name="Note 4 5 3 2 2" xfId="1375" xr:uid="{00000000-0005-0000-0000-00008C050000}"/>
    <cellStyle name="Note 4 5 3 3" xfId="1376" xr:uid="{00000000-0005-0000-0000-00008D050000}"/>
    <cellStyle name="Note 4 5 3 3 2" xfId="1377" xr:uid="{00000000-0005-0000-0000-00008E050000}"/>
    <cellStyle name="Note 4 5 3 4" xfId="1378" xr:uid="{00000000-0005-0000-0000-00008F050000}"/>
    <cellStyle name="Note 4 5 3 4 2" xfId="1379" xr:uid="{00000000-0005-0000-0000-000090050000}"/>
    <cellStyle name="Note 4 5 3 5" xfId="1380" xr:uid="{00000000-0005-0000-0000-000091050000}"/>
    <cellStyle name="Note 4 5 4" xfId="1381" xr:uid="{00000000-0005-0000-0000-000092050000}"/>
    <cellStyle name="Note 4 5 4 2" xfId="1382" xr:uid="{00000000-0005-0000-0000-000093050000}"/>
    <cellStyle name="Note 4 5 5" xfId="1383" xr:uid="{00000000-0005-0000-0000-000094050000}"/>
    <cellStyle name="Note 4 5 5 2" xfId="1384" xr:uid="{00000000-0005-0000-0000-000095050000}"/>
    <cellStyle name="Note 4 5 6" xfId="1385" xr:uid="{00000000-0005-0000-0000-000096050000}"/>
    <cellStyle name="Note 4 5 6 2" xfId="1386" xr:uid="{00000000-0005-0000-0000-000097050000}"/>
    <cellStyle name="Note 4 6" xfId="1387" xr:uid="{00000000-0005-0000-0000-000098050000}"/>
    <cellStyle name="Note 4 6 2" xfId="1388" xr:uid="{00000000-0005-0000-0000-000099050000}"/>
    <cellStyle name="Note 4 6 2 2" xfId="1389" xr:uid="{00000000-0005-0000-0000-00009A050000}"/>
    <cellStyle name="Note 4 6 2 2 2" xfId="1390" xr:uid="{00000000-0005-0000-0000-00009B050000}"/>
    <cellStyle name="Note 4 6 2 2 2 2" xfId="1391" xr:uid="{00000000-0005-0000-0000-00009C050000}"/>
    <cellStyle name="Note 4 6 2 2 3" xfId="1392" xr:uid="{00000000-0005-0000-0000-00009D050000}"/>
    <cellStyle name="Note 4 6 2 2 3 2" xfId="1393" xr:uid="{00000000-0005-0000-0000-00009E050000}"/>
    <cellStyle name="Note 4 6 2 2 4" xfId="1394" xr:uid="{00000000-0005-0000-0000-00009F050000}"/>
    <cellStyle name="Note 4 6 2 2 4 2" xfId="1395" xr:uid="{00000000-0005-0000-0000-0000A0050000}"/>
    <cellStyle name="Note 4 6 2 2 5" xfId="1396" xr:uid="{00000000-0005-0000-0000-0000A1050000}"/>
    <cellStyle name="Note 4 6 2 3" xfId="1397" xr:uid="{00000000-0005-0000-0000-0000A2050000}"/>
    <cellStyle name="Note 4 6 2 3 2" xfId="1398" xr:uid="{00000000-0005-0000-0000-0000A3050000}"/>
    <cellStyle name="Note 4 6 2 4" xfId="1399" xr:uid="{00000000-0005-0000-0000-0000A4050000}"/>
    <cellStyle name="Note 4 6 2 4 2" xfId="1400" xr:uid="{00000000-0005-0000-0000-0000A5050000}"/>
    <cellStyle name="Note 4 6 2 5" xfId="1401" xr:uid="{00000000-0005-0000-0000-0000A6050000}"/>
    <cellStyle name="Note 4 6 2 5 2" xfId="1402" xr:uid="{00000000-0005-0000-0000-0000A7050000}"/>
    <cellStyle name="Note 4 6 2 6" xfId="1403" xr:uid="{00000000-0005-0000-0000-0000A8050000}"/>
    <cellStyle name="Note 4 6 3" xfId="1404" xr:uid="{00000000-0005-0000-0000-0000A9050000}"/>
    <cellStyle name="Note 4 6 3 2" xfId="1405" xr:uid="{00000000-0005-0000-0000-0000AA050000}"/>
    <cellStyle name="Note 4 6 3 2 2" xfId="1406" xr:uid="{00000000-0005-0000-0000-0000AB050000}"/>
    <cellStyle name="Note 4 6 3 3" xfId="1407" xr:uid="{00000000-0005-0000-0000-0000AC050000}"/>
    <cellStyle name="Note 4 6 3 3 2" xfId="1408" xr:uid="{00000000-0005-0000-0000-0000AD050000}"/>
    <cellStyle name="Note 4 6 3 4" xfId="1409" xr:uid="{00000000-0005-0000-0000-0000AE050000}"/>
    <cellStyle name="Note 4 6 3 4 2" xfId="1410" xr:uid="{00000000-0005-0000-0000-0000AF050000}"/>
    <cellStyle name="Note 4 6 3 5" xfId="1411" xr:uid="{00000000-0005-0000-0000-0000B0050000}"/>
    <cellStyle name="Note 4 6 4" xfId="1412" xr:uid="{00000000-0005-0000-0000-0000B1050000}"/>
    <cellStyle name="Note 4 6 4 2" xfId="1413" xr:uid="{00000000-0005-0000-0000-0000B2050000}"/>
    <cellStyle name="Note 4 6 5" xfId="1414" xr:uid="{00000000-0005-0000-0000-0000B3050000}"/>
    <cellStyle name="Note 4 6 5 2" xfId="1415" xr:uid="{00000000-0005-0000-0000-0000B4050000}"/>
    <cellStyle name="Note 4 6 6" xfId="1416" xr:uid="{00000000-0005-0000-0000-0000B5050000}"/>
    <cellStyle name="Note 4 6 6 2" xfId="1417" xr:uid="{00000000-0005-0000-0000-0000B6050000}"/>
    <cellStyle name="Note 4 7" xfId="1418" xr:uid="{00000000-0005-0000-0000-0000B7050000}"/>
    <cellStyle name="Note 4 7 2" xfId="1419" xr:uid="{00000000-0005-0000-0000-0000B8050000}"/>
    <cellStyle name="Note 4 7 2 2" xfId="1420" xr:uid="{00000000-0005-0000-0000-0000B9050000}"/>
    <cellStyle name="Note 4 7 2 2 2" xfId="1421" xr:uid="{00000000-0005-0000-0000-0000BA050000}"/>
    <cellStyle name="Note 4 7 2 2 2 2" xfId="1422" xr:uid="{00000000-0005-0000-0000-0000BB050000}"/>
    <cellStyle name="Note 4 7 2 2 3" xfId="1423" xr:uid="{00000000-0005-0000-0000-0000BC050000}"/>
    <cellStyle name="Note 4 7 2 2 3 2" xfId="1424" xr:uid="{00000000-0005-0000-0000-0000BD050000}"/>
    <cellStyle name="Note 4 7 2 2 4" xfId="1425" xr:uid="{00000000-0005-0000-0000-0000BE050000}"/>
    <cellStyle name="Note 4 7 2 2 4 2" xfId="1426" xr:uid="{00000000-0005-0000-0000-0000BF050000}"/>
    <cellStyle name="Note 4 7 2 2 5" xfId="1427" xr:uid="{00000000-0005-0000-0000-0000C0050000}"/>
    <cellStyle name="Note 4 7 2 3" xfId="1428" xr:uid="{00000000-0005-0000-0000-0000C1050000}"/>
    <cellStyle name="Note 4 7 2 3 2" xfId="1429" xr:uid="{00000000-0005-0000-0000-0000C2050000}"/>
    <cellStyle name="Note 4 7 2 4" xfId="1430" xr:uid="{00000000-0005-0000-0000-0000C3050000}"/>
    <cellStyle name="Note 4 7 2 4 2" xfId="1431" xr:uid="{00000000-0005-0000-0000-0000C4050000}"/>
    <cellStyle name="Note 4 7 2 5" xfId="1432" xr:uid="{00000000-0005-0000-0000-0000C5050000}"/>
    <cellStyle name="Note 4 7 2 5 2" xfId="1433" xr:uid="{00000000-0005-0000-0000-0000C6050000}"/>
    <cellStyle name="Note 4 7 2 6" xfId="1434" xr:uid="{00000000-0005-0000-0000-0000C7050000}"/>
    <cellStyle name="Note 4 7 3" xfId="1435" xr:uid="{00000000-0005-0000-0000-0000C8050000}"/>
    <cellStyle name="Note 4 7 3 2" xfId="1436" xr:uid="{00000000-0005-0000-0000-0000C9050000}"/>
    <cellStyle name="Note 4 7 3 2 2" xfId="1437" xr:uid="{00000000-0005-0000-0000-0000CA050000}"/>
    <cellStyle name="Note 4 7 3 3" xfId="1438" xr:uid="{00000000-0005-0000-0000-0000CB050000}"/>
    <cellStyle name="Note 4 7 3 3 2" xfId="1439" xr:uid="{00000000-0005-0000-0000-0000CC050000}"/>
    <cellStyle name="Note 4 7 3 4" xfId="1440" xr:uid="{00000000-0005-0000-0000-0000CD050000}"/>
    <cellStyle name="Note 4 7 3 4 2" xfId="1441" xr:uid="{00000000-0005-0000-0000-0000CE050000}"/>
    <cellStyle name="Note 4 7 3 5" xfId="1442" xr:uid="{00000000-0005-0000-0000-0000CF050000}"/>
    <cellStyle name="Note 4 7 4" xfId="1443" xr:uid="{00000000-0005-0000-0000-0000D0050000}"/>
    <cellStyle name="Note 4 7 4 2" xfId="1444" xr:uid="{00000000-0005-0000-0000-0000D1050000}"/>
    <cellStyle name="Note 4 7 5" xfId="1445" xr:uid="{00000000-0005-0000-0000-0000D2050000}"/>
    <cellStyle name="Note 4 7 5 2" xfId="1446" xr:uid="{00000000-0005-0000-0000-0000D3050000}"/>
    <cellStyle name="Note 4 7 6" xfId="1447" xr:uid="{00000000-0005-0000-0000-0000D4050000}"/>
    <cellStyle name="Note 4 7 6 2" xfId="1448" xr:uid="{00000000-0005-0000-0000-0000D5050000}"/>
    <cellStyle name="Note 4 8" xfId="1449" xr:uid="{00000000-0005-0000-0000-0000D6050000}"/>
    <cellStyle name="Note 4 8 2" xfId="1450" xr:uid="{00000000-0005-0000-0000-0000D7050000}"/>
    <cellStyle name="Note 4 8 2 2" xfId="1451" xr:uid="{00000000-0005-0000-0000-0000D8050000}"/>
    <cellStyle name="Note 4 8 2 2 2" xfId="1452" xr:uid="{00000000-0005-0000-0000-0000D9050000}"/>
    <cellStyle name="Note 4 8 2 2 2 2" xfId="1453" xr:uid="{00000000-0005-0000-0000-0000DA050000}"/>
    <cellStyle name="Note 4 8 2 2 3" xfId="1454" xr:uid="{00000000-0005-0000-0000-0000DB050000}"/>
    <cellStyle name="Note 4 8 2 2 3 2" xfId="1455" xr:uid="{00000000-0005-0000-0000-0000DC050000}"/>
    <cellStyle name="Note 4 8 2 2 4" xfId="1456" xr:uid="{00000000-0005-0000-0000-0000DD050000}"/>
    <cellStyle name="Note 4 8 2 2 4 2" xfId="1457" xr:uid="{00000000-0005-0000-0000-0000DE050000}"/>
    <cellStyle name="Note 4 8 2 2 5" xfId="1458" xr:uid="{00000000-0005-0000-0000-0000DF050000}"/>
    <cellStyle name="Note 4 8 2 3" xfId="1459" xr:uid="{00000000-0005-0000-0000-0000E0050000}"/>
    <cellStyle name="Note 4 8 2 3 2" xfId="1460" xr:uid="{00000000-0005-0000-0000-0000E1050000}"/>
    <cellStyle name="Note 4 8 2 4" xfId="1461" xr:uid="{00000000-0005-0000-0000-0000E2050000}"/>
    <cellStyle name="Note 4 8 2 4 2" xfId="1462" xr:uid="{00000000-0005-0000-0000-0000E3050000}"/>
    <cellStyle name="Note 4 8 2 5" xfId="1463" xr:uid="{00000000-0005-0000-0000-0000E4050000}"/>
    <cellStyle name="Note 4 8 2 5 2" xfId="1464" xr:uid="{00000000-0005-0000-0000-0000E5050000}"/>
    <cellStyle name="Note 4 8 2 6" xfId="1465" xr:uid="{00000000-0005-0000-0000-0000E6050000}"/>
    <cellStyle name="Note 4 8 3" xfId="1466" xr:uid="{00000000-0005-0000-0000-0000E7050000}"/>
    <cellStyle name="Note 4 8 3 2" xfId="1467" xr:uid="{00000000-0005-0000-0000-0000E8050000}"/>
    <cellStyle name="Note 4 8 3 2 2" xfId="1468" xr:uid="{00000000-0005-0000-0000-0000E9050000}"/>
    <cellStyle name="Note 4 8 3 3" xfId="1469" xr:uid="{00000000-0005-0000-0000-0000EA050000}"/>
    <cellStyle name="Note 4 8 3 3 2" xfId="1470" xr:uid="{00000000-0005-0000-0000-0000EB050000}"/>
    <cellStyle name="Note 4 8 3 4" xfId="1471" xr:uid="{00000000-0005-0000-0000-0000EC050000}"/>
    <cellStyle name="Note 4 8 3 4 2" xfId="1472" xr:uid="{00000000-0005-0000-0000-0000ED050000}"/>
    <cellStyle name="Note 4 8 3 5" xfId="1473" xr:uid="{00000000-0005-0000-0000-0000EE050000}"/>
    <cellStyle name="Note 4 8 4" xfId="1474" xr:uid="{00000000-0005-0000-0000-0000EF050000}"/>
    <cellStyle name="Note 4 8 4 2" xfId="1475" xr:uid="{00000000-0005-0000-0000-0000F0050000}"/>
    <cellStyle name="Note 4 8 5" xfId="1476" xr:uid="{00000000-0005-0000-0000-0000F1050000}"/>
    <cellStyle name="Note 4 8 5 2" xfId="1477" xr:uid="{00000000-0005-0000-0000-0000F2050000}"/>
    <cellStyle name="Note 4 8 6" xfId="1478" xr:uid="{00000000-0005-0000-0000-0000F3050000}"/>
    <cellStyle name="Note 4 8 6 2" xfId="1479" xr:uid="{00000000-0005-0000-0000-0000F4050000}"/>
    <cellStyle name="Note 4 9" xfId="1480" xr:uid="{00000000-0005-0000-0000-0000F5050000}"/>
    <cellStyle name="Note 4 9 2" xfId="1481" xr:uid="{00000000-0005-0000-0000-0000F6050000}"/>
    <cellStyle name="Note 4 9 2 2" xfId="1482" xr:uid="{00000000-0005-0000-0000-0000F7050000}"/>
    <cellStyle name="Note 4 9 2 2 2" xfId="1483" xr:uid="{00000000-0005-0000-0000-0000F8050000}"/>
    <cellStyle name="Note 4 9 2 3" xfId="1484" xr:uid="{00000000-0005-0000-0000-0000F9050000}"/>
    <cellStyle name="Note 4 9 2 3 2" xfId="1485" xr:uid="{00000000-0005-0000-0000-0000FA050000}"/>
    <cellStyle name="Note 4 9 2 4" xfId="1486" xr:uid="{00000000-0005-0000-0000-0000FB050000}"/>
    <cellStyle name="Note 4 9 2 4 2" xfId="1487" xr:uid="{00000000-0005-0000-0000-0000FC050000}"/>
    <cellStyle name="Note 4 9 2 5" xfId="1488" xr:uid="{00000000-0005-0000-0000-0000FD050000}"/>
    <cellStyle name="Note 4 9 3" xfId="1489" xr:uid="{00000000-0005-0000-0000-0000FE050000}"/>
    <cellStyle name="Note 4 9 3 2" xfId="1490" xr:uid="{00000000-0005-0000-0000-0000FF050000}"/>
    <cellStyle name="Note 4 9 4" xfId="1491" xr:uid="{00000000-0005-0000-0000-000000060000}"/>
    <cellStyle name="Note 4 9 4 2" xfId="1492" xr:uid="{00000000-0005-0000-0000-000001060000}"/>
    <cellStyle name="Note 4 9 5" xfId="1493" xr:uid="{00000000-0005-0000-0000-000002060000}"/>
    <cellStyle name="Note 4 9 5 2" xfId="1494" xr:uid="{00000000-0005-0000-0000-000003060000}"/>
    <cellStyle name="Note 4 9 6" xfId="1495" xr:uid="{00000000-0005-0000-0000-000004060000}"/>
    <cellStyle name="Note 5" xfId="1496" xr:uid="{00000000-0005-0000-0000-000005060000}"/>
    <cellStyle name="Note 5 10" xfId="1497" xr:uid="{00000000-0005-0000-0000-000006060000}"/>
    <cellStyle name="Note 5 10 2" xfId="1498" xr:uid="{00000000-0005-0000-0000-000007060000}"/>
    <cellStyle name="Note 5 10 2 2" xfId="1499" xr:uid="{00000000-0005-0000-0000-000008060000}"/>
    <cellStyle name="Note 5 10 3" xfId="1500" xr:uid="{00000000-0005-0000-0000-000009060000}"/>
    <cellStyle name="Note 5 10 3 2" xfId="1501" xr:uid="{00000000-0005-0000-0000-00000A060000}"/>
    <cellStyle name="Note 5 10 4" xfId="1502" xr:uid="{00000000-0005-0000-0000-00000B060000}"/>
    <cellStyle name="Note 5 10 4 2" xfId="1503" xr:uid="{00000000-0005-0000-0000-00000C060000}"/>
    <cellStyle name="Note 5 10 5" xfId="1504" xr:uid="{00000000-0005-0000-0000-00000D060000}"/>
    <cellStyle name="Note 5 11" xfId="1505" xr:uid="{00000000-0005-0000-0000-00000E060000}"/>
    <cellStyle name="Note 5 11 2" xfId="1506" xr:uid="{00000000-0005-0000-0000-00000F060000}"/>
    <cellStyle name="Note 5 12" xfId="1507" xr:uid="{00000000-0005-0000-0000-000010060000}"/>
    <cellStyle name="Note 5 12 2" xfId="1508" xr:uid="{00000000-0005-0000-0000-000011060000}"/>
    <cellStyle name="Note 5 13" xfId="1509" xr:uid="{00000000-0005-0000-0000-000012060000}"/>
    <cellStyle name="Note 5 13 2" xfId="1510" xr:uid="{00000000-0005-0000-0000-000013060000}"/>
    <cellStyle name="Note 5 2" xfId="1511" xr:uid="{00000000-0005-0000-0000-000014060000}"/>
    <cellStyle name="Note 5 2 2" xfId="1512" xr:uid="{00000000-0005-0000-0000-000015060000}"/>
    <cellStyle name="Note 5 2 2 2" xfId="1513" xr:uid="{00000000-0005-0000-0000-000016060000}"/>
    <cellStyle name="Note 5 2 2 2 2" xfId="1514" xr:uid="{00000000-0005-0000-0000-000017060000}"/>
    <cellStyle name="Note 5 2 2 2 2 2" xfId="1515" xr:uid="{00000000-0005-0000-0000-000018060000}"/>
    <cellStyle name="Note 5 2 2 2 3" xfId="1516" xr:uid="{00000000-0005-0000-0000-000019060000}"/>
    <cellStyle name="Note 5 2 2 2 3 2" xfId="1517" xr:uid="{00000000-0005-0000-0000-00001A060000}"/>
    <cellStyle name="Note 5 2 2 2 4" xfId="1518" xr:uid="{00000000-0005-0000-0000-00001B060000}"/>
    <cellStyle name="Note 5 2 2 2 4 2" xfId="1519" xr:uid="{00000000-0005-0000-0000-00001C060000}"/>
    <cellStyle name="Note 5 2 2 2 5" xfId="1520" xr:uid="{00000000-0005-0000-0000-00001D060000}"/>
    <cellStyle name="Note 5 2 2 3" xfId="1521" xr:uid="{00000000-0005-0000-0000-00001E060000}"/>
    <cellStyle name="Note 5 2 2 3 2" xfId="1522" xr:uid="{00000000-0005-0000-0000-00001F060000}"/>
    <cellStyle name="Note 5 2 2 4" xfId="1523" xr:uid="{00000000-0005-0000-0000-000020060000}"/>
    <cellStyle name="Note 5 2 2 4 2" xfId="1524" xr:uid="{00000000-0005-0000-0000-000021060000}"/>
    <cellStyle name="Note 5 2 2 5" xfId="1525" xr:uid="{00000000-0005-0000-0000-000022060000}"/>
    <cellStyle name="Note 5 2 2 5 2" xfId="1526" xr:uid="{00000000-0005-0000-0000-000023060000}"/>
    <cellStyle name="Note 5 2 2 6" xfId="1527" xr:uid="{00000000-0005-0000-0000-000024060000}"/>
    <cellStyle name="Note 5 2 3" xfId="1528" xr:uid="{00000000-0005-0000-0000-000025060000}"/>
    <cellStyle name="Note 5 2 3 2" xfId="1529" xr:uid="{00000000-0005-0000-0000-000026060000}"/>
    <cellStyle name="Note 5 2 3 2 2" xfId="1530" xr:uid="{00000000-0005-0000-0000-000027060000}"/>
    <cellStyle name="Note 5 2 3 3" xfId="1531" xr:uid="{00000000-0005-0000-0000-000028060000}"/>
    <cellStyle name="Note 5 2 3 3 2" xfId="1532" xr:uid="{00000000-0005-0000-0000-000029060000}"/>
    <cellStyle name="Note 5 2 3 4" xfId="1533" xr:uid="{00000000-0005-0000-0000-00002A060000}"/>
    <cellStyle name="Note 5 2 3 4 2" xfId="1534" xr:uid="{00000000-0005-0000-0000-00002B060000}"/>
    <cellStyle name="Note 5 2 3 5" xfId="1535" xr:uid="{00000000-0005-0000-0000-00002C060000}"/>
    <cellStyle name="Note 5 2 4" xfId="1536" xr:uid="{00000000-0005-0000-0000-00002D060000}"/>
    <cellStyle name="Note 5 2 4 2" xfId="1537" xr:uid="{00000000-0005-0000-0000-00002E060000}"/>
    <cellStyle name="Note 5 2 5" xfId="1538" xr:uid="{00000000-0005-0000-0000-00002F060000}"/>
    <cellStyle name="Note 5 2 5 2" xfId="1539" xr:uid="{00000000-0005-0000-0000-000030060000}"/>
    <cellStyle name="Note 5 2 6" xfId="1540" xr:uid="{00000000-0005-0000-0000-000031060000}"/>
    <cellStyle name="Note 5 2 6 2" xfId="1541" xr:uid="{00000000-0005-0000-0000-000032060000}"/>
    <cellStyle name="Note 5 3" xfId="1542" xr:uid="{00000000-0005-0000-0000-000033060000}"/>
    <cellStyle name="Note 5 3 2" xfId="1543" xr:uid="{00000000-0005-0000-0000-000034060000}"/>
    <cellStyle name="Note 5 3 2 2" xfId="1544" xr:uid="{00000000-0005-0000-0000-000035060000}"/>
    <cellStyle name="Note 5 3 2 2 2" xfId="1545" xr:uid="{00000000-0005-0000-0000-000036060000}"/>
    <cellStyle name="Note 5 3 2 2 2 2" xfId="1546" xr:uid="{00000000-0005-0000-0000-000037060000}"/>
    <cellStyle name="Note 5 3 2 2 3" xfId="1547" xr:uid="{00000000-0005-0000-0000-000038060000}"/>
    <cellStyle name="Note 5 3 2 2 3 2" xfId="1548" xr:uid="{00000000-0005-0000-0000-000039060000}"/>
    <cellStyle name="Note 5 3 2 2 4" xfId="1549" xr:uid="{00000000-0005-0000-0000-00003A060000}"/>
    <cellStyle name="Note 5 3 2 2 4 2" xfId="1550" xr:uid="{00000000-0005-0000-0000-00003B060000}"/>
    <cellStyle name="Note 5 3 2 2 5" xfId="1551" xr:uid="{00000000-0005-0000-0000-00003C060000}"/>
    <cellStyle name="Note 5 3 2 3" xfId="1552" xr:uid="{00000000-0005-0000-0000-00003D060000}"/>
    <cellStyle name="Note 5 3 2 3 2" xfId="1553" xr:uid="{00000000-0005-0000-0000-00003E060000}"/>
    <cellStyle name="Note 5 3 2 4" xfId="1554" xr:uid="{00000000-0005-0000-0000-00003F060000}"/>
    <cellStyle name="Note 5 3 2 4 2" xfId="1555" xr:uid="{00000000-0005-0000-0000-000040060000}"/>
    <cellStyle name="Note 5 3 2 5" xfId="1556" xr:uid="{00000000-0005-0000-0000-000041060000}"/>
    <cellStyle name="Note 5 3 2 5 2" xfId="1557" xr:uid="{00000000-0005-0000-0000-000042060000}"/>
    <cellStyle name="Note 5 3 2 6" xfId="1558" xr:uid="{00000000-0005-0000-0000-000043060000}"/>
    <cellStyle name="Note 5 3 3" xfId="1559" xr:uid="{00000000-0005-0000-0000-000044060000}"/>
    <cellStyle name="Note 5 3 3 2" xfId="1560" xr:uid="{00000000-0005-0000-0000-000045060000}"/>
    <cellStyle name="Note 5 3 3 2 2" xfId="1561" xr:uid="{00000000-0005-0000-0000-000046060000}"/>
    <cellStyle name="Note 5 3 3 3" xfId="1562" xr:uid="{00000000-0005-0000-0000-000047060000}"/>
    <cellStyle name="Note 5 3 3 3 2" xfId="1563" xr:uid="{00000000-0005-0000-0000-000048060000}"/>
    <cellStyle name="Note 5 3 3 4" xfId="1564" xr:uid="{00000000-0005-0000-0000-000049060000}"/>
    <cellStyle name="Note 5 3 3 4 2" xfId="1565" xr:uid="{00000000-0005-0000-0000-00004A060000}"/>
    <cellStyle name="Note 5 3 3 5" xfId="1566" xr:uid="{00000000-0005-0000-0000-00004B060000}"/>
    <cellStyle name="Note 5 3 4" xfId="1567" xr:uid="{00000000-0005-0000-0000-00004C060000}"/>
    <cellStyle name="Note 5 3 4 2" xfId="1568" xr:uid="{00000000-0005-0000-0000-00004D060000}"/>
    <cellStyle name="Note 5 3 5" xfId="1569" xr:uid="{00000000-0005-0000-0000-00004E060000}"/>
    <cellStyle name="Note 5 3 5 2" xfId="1570" xr:uid="{00000000-0005-0000-0000-00004F060000}"/>
    <cellStyle name="Note 5 3 6" xfId="1571" xr:uid="{00000000-0005-0000-0000-000050060000}"/>
    <cellStyle name="Note 5 3 6 2" xfId="1572" xr:uid="{00000000-0005-0000-0000-000051060000}"/>
    <cellStyle name="Note 5 4" xfId="1573" xr:uid="{00000000-0005-0000-0000-000052060000}"/>
    <cellStyle name="Note 5 4 2" xfId="1574" xr:uid="{00000000-0005-0000-0000-000053060000}"/>
    <cellStyle name="Note 5 4 2 2" xfId="1575" xr:uid="{00000000-0005-0000-0000-000054060000}"/>
    <cellStyle name="Note 5 4 2 2 2" xfId="1576" xr:uid="{00000000-0005-0000-0000-000055060000}"/>
    <cellStyle name="Note 5 4 2 2 2 2" xfId="1577" xr:uid="{00000000-0005-0000-0000-000056060000}"/>
    <cellStyle name="Note 5 4 2 2 3" xfId="1578" xr:uid="{00000000-0005-0000-0000-000057060000}"/>
    <cellStyle name="Note 5 4 2 2 3 2" xfId="1579" xr:uid="{00000000-0005-0000-0000-000058060000}"/>
    <cellStyle name="Note 5 4 2 2 4" xfId="1580" xr:uid="{00000000-0005-0000-0000-000059060000}"/>
    <cellStyle name="Note 5 4 2 2 4 2" xfId="1581" xr:uid="{00000000-0005-0000-0000-00005A060000}"/>
    <cellStyle name="Note 5 4 2 2 5" xfId="1582" xr:uid="{00000000-0005-0000-0000-00005B060000}"/>
    <cellStyle name="Note 5 4 2 3" xfId="1583" xr:uid="{00000000-0005-0000-0000-00005C060000}"/>
    <cellStyle name="Note 5 4 2 3 2" xfId="1584" xr:uid="{00000000-0005-0000-0000-00005D060000}"/>
    <cellStyle name="Note 5 4 2 4" xfId="1585" xr:uid="{00000000-0005-0000-0000-00005E060000}"/>
    <cellStyle name="Note 5 4 2 4 2" xfId="1586" xr:uid="{00000000-0005-0000-0000-00005F060000}"/>
    <cellStyle name="Note 5 4 2 5" xfId="1587" xr:uid="{00000000-0005-0000-0000-000060060000}"/>
    <cellStyle name="Note 5 4 2 5 2" xfId="1588" xr:uid="{00000000-0005-0000-0000-000061060000}"/>
    <cellStyle name="Note 5 4 2 6" xfId="1589" xr:uid="{00000000-0005-0000-0000-000062060000}"/>
    <cellStyle name="Note 5 4 3" xfId="1590" xr:uid="{00000000-0005-0000-0000-000063060000}"/>
    <cellStyle name="Note 5 4 3 2" xfId="1591" xr:uid="{00000000-0005-0000-0000-000064060000}"/>
    <cellStyle name="Note 5 4 3 2 2" xfId="1592" xr:uid="{00000000-0005-0000-0000-000065060000}"/>
    <cellStyle name="Note 5 4 3 3" xfId="1593" xr:uid="{00000000-0005-0000-0000-000066060000}"/>
    <cellStyle name="Note 5 4 3 3 2" xfId="1594" xr:uid="{00000000-0005-0000-0000-000067060000}"/>
    <cellStyle name="Note 5 4 3 4" xfId="1595" xr:uid="{00000000-0005-0000-0000-000068060000}"/>
    <cellStyle name="Note 5 4 3 4 2" xfId="1596" xr:uid="{00000000-0005-0000-0000-000069060000}"/>
    <cellStyle name="Note 5 4 3 5" xfId="1597" xr:uid="{00000000-0005-0000-0000-00006A060000}"/>
    <cellStyle name="Note 5 4 4" xfId="1598" xr:uid="{00000000-0005-0000-0000-00006B060000}"/>
    <cellStyle name="Note 5 4 4 2" xfId="1599" xr:uid="{00000000-0005-0000-0000-00006C060000}"/>
    <cellStyle name="Note 5 4 5" xfId="1600" xr:uid="{00000000-0005-0000-0000-00006D060000}"/>
    <cellStyle name="Note 5 4 5 2" xfId="1601" xr:uid="{00000000-0005-0000-0000-00006E060000}"/>
    <cellStyle name="Note 5 4 6" xfId="1602" xr:uid="{00000000-0005-0000-0000-00006F060000}"/>
    <cellStyle name="Note 5 4 6 2" xfId="1603" xr:uid="{00000000-0005-0000-0000-000070060000}"/>
    <cellStyle name="Note 5 5" xfId="1604" xr:uid="{00000000-0005-0000-0000-000071060000}"/>
    <cellStyle name="Note 5 5 2" xfId="1605" xr:uid="{00000000-0005-0000-0000-000072060000}"/>
    <cellStyle name="Note 5 5 2 2" xfId="1606" xr:uid="{00000000-0005-0000-0000-000073060000}"/>
    <cellStyle name="Note 5 5 2 2 2" xfId="1607" xr:uid="{00000000-0005-0000-0000-000074060000}"/>
    <cellStyle name="Note 5 5 2 2 2 2" xfId="1608" xr:uid="{00000000-0005-0000-0000-000075060000}"/>
    <cellStyle name="Note 5 5 2 2 3" xfId="1609" xr:uid="{00000000-0005-0000-0000-000076060000}"/>
    <cellStyle name="Note 5 5 2 2 3 2" xfId="1610" xr:uid="{00000000-0005-0000-0000-000077060000}"/>
    <cellStyle name="Note 5 5 2 2 4" xfId="1611" xr:uid="{00000000-0005-0000-0000-000078060000}"/>
    <cellStyle name="Note 5 5 2 2 4 2" xfId="1612" xr:uid="{00000000-0005-0000-0000-000079060000}"/>
    <cellStyle name="Note 5 5 2 2 5" xfId="1613" xr:uid="{00000000-0005-0000-0000-00007A060000}"/>
    <cellStyle name="Note 5 5 2 3" xfId="1614" xr:uid="{00000000-0005-0000-0000-00007B060000}"/>
    <cellStyle name="Note 5 5 2 3 2" xfId="1615" xr:uid="{00000000-0005-0000-0000-00007C060000}"/>
    <cellStyle name="Note 5 5 2 4" xfId="1616" xr:uid="{00000000-0005-0000-0000-00007D060000}"/>
    <cellStyle name="Note 5 5 2 4 2" xfId="1617" xr:uid="{00000000-0005-0000-0000-00007E060000}"/>
    <cellStyle name="Note 5 5 2 5" xfId="1618" xr:uid="{00000000-0005-0000-0000-00007F060000}"/>
    <cellStyle name="Note 5 5 2 5 2" xfId="1619" xr:uid="{00000000-0005-0000-0000-000080060000}"/>
    <cellStyle name="Note 5 5 2 6" xfId="1620" xr:uid="{00000000-0005-0000-0000-000081060000}"/>
    <cellStyle name="Note 5 5 3" xfId="1621" xr:uid="{00000000-0005-0000-0000-000082060000}"/>
    <cellStyle name="Note 5 5 3 2" xfId="1622" xr:uid="{00000000-0005-0000-0000-000083060000}"/>
    <cellStyle name="Note 5 5 3 2 2" xfId="1623" xr:uid="{00000000-0005-0000-0000-000084060000}"/>
    <cellStyle name="Note 5 5 3 3" xfId="1624" xr:uid="{00000000-0005-0000-0000-000085060000}"/>
    <cellStyle name="Note 5 5 3 3 2" xfId="1625" xr:uid="{00000000-0005-0000-0000-000086060000}"/>
    <cellStyle name="Note 5 5 3 4" xfId="1626" xr:uid="{00000000-0005-0000-0000-000087060000}"/>
    <cellStyle name="Note 5 5 3 4 2" xfId="1627" xr:uid="{00000000-0005-0000-0000-000088060000}"/>
    <cellStyle name="Note 5 5 3 5" xfId="1628" xr:uid="{00000000-0005-0000-0000-000089060000}"/>
    <cellStyle name="Note 5 5 4" xfId="1629" xr:uid="{00000000-0005-0000-0000-00008A060000}"/>
    <cellStyle name="Note 5 5 4 2" xfId="1630" xr:uid="{00000000-0005-0000-0000-00008B060000}"/>
    <cellStyle name="Note 5 5 5" xfId="1631" xr:uid="{00000000-0005-0000-0000-00008C060000}"/>
    <cellStyle name="Note 5 5 5 2" xfId="1632" xr:uid="{00000000-0005-0000-0000-00008D060000}"/>
    <cellStyle name="Note 5 5 6" xfId="1633" xr:uid="{00000000-0005-0000-0000-00008E060000}"/>
    <cellStyle name="Note 5 5 6 2" xfId="1634" xr:uid="{00000000-0005-0000-0000-00008F060000}"/>
    <cellStyle name="Note 5 6" xfId="1635" xr:uid="{00000000-0005-0000-0000-000090060000}"/>
    <cellStyle name="Note 5 6 2" xfId="1636" xr:uid="{00000000-0005-0000-0000-000091060000}"/>
    <cellStyle name="Note 5 6 2 2" xfId="1637" xr:uid="{00000000-0005-0000-0000-000092060000}"/>
    <cellStyle name="Note 5 6 2 2 2" xfId="1638" xr:uid="{00000000-0005-0000-0000-000093060000}"/>
    <cellStyle name="Note 5 6 2 2 2 2" xfId="1639" xr:uid="{00000000-0005-0000-0000-000094060000}"/>
    <cellStyle name="Note 5 6 2 2 3" xfId="1640" xr:uid="{00000000-0005-0000-0000-000095060000}"/>
    <cellStyle name="Note 5 6 2 2 3 2" xfId="1641" xr:uid="{00000000-0005-0000-0000-000096060000}"/>
    <cellStyle name="Note 5 6 2 2 4" xfId="1642" xr:uid="{00000000-0005-0000-0000-000097060000}"/>
    <cellStyle name="Note 5 6 2 2 4 2" xfId="1643" xr:uid="{00000000-0005-0000-0000-000098060000}"/>
    <cellStyle name="Note 5 6 2 2 5" xfId="1644" xr:uid="{00000000-0005-0000-0000-000099060000}"/>
    <cellStyle name="Note 5 6 2 3" xfId="1645" xr:uid="{00000000-0005-0000-0000-00009A060000}"/>
    <cellStyle name="Note 5 6 2 3 2" xfId="1646" xr:uid="{00000000-0005-0000-0000-00009B060000}"/>
    <cellStyle name="Note 5 6 2 4" xfId="1647" xr:uid="{00000000-0005-0000-0000-00009C060000}"/>
    <cellStyle name="Note 5 6 2 4 2" xfId="1648" xr:uid="{00000000-0005-0000-0000-00009D060000}"/>
    <cellStyle name="Note 5 6 2 5" xfId="1649" xr:uid="{00000000-0005-0000-0000-00009E060000}"/>
    <cellStyle name="Note 5 6 2 5 2" xfId="1650" xr:uid="{00000000-0005-0000-0000-00009F060000}"/>
    <cellStyle name="Note 5 6 2 6" xfId="1651" xr:uid="{00000000-0005-0000-0000-0000A0060000}"/>
    <cellStyle name="Note 5 6 3" xfId="1652" xr:uid="{00000000-0005-0000-0000-0000A1060000}"/>
    <cellStyle name="Note 5 6 3 2" xfId="1653" xr:uid="{00000000-0005-0000-0000-0000A2060000}"/>
    <cellStyle name="Note 5 6 3 2 2" xfId="1654" xr:uid="{00000000-0005-0000-0000-0000A3060000}"/>
    <cellStyle name="Note 5 6 3 3" xfId="1655" xr:uid="{00000000-0005-0000-0000-0000A4060000}"/>
    <cellStyle name="Note 5 6 3 3 2" xfId="1656" xr:uid="{00000000-0005-0000-0000-0000A5060000}"/>
    <cellStyle name="Note 5 6 3 4" xfId="1657" xr:uid="{00000000-0005-0000-0000-0000A6060000}"/>
    <cellStyle name="Note 5 6 3 4 2" xfId="1658" xr:uid="{00000000-0005-0000-0000-0000A7060000}"/>
    <cellStyle name="Note 5 6 3 5" xfId="1659" xr:uid="{00000000-0005-0000-0000-0000A8060000}"/>
    <cellStyle name="Note 5 6 4" xfId="1660" xr:uid="{00000000-0005-0000-0000-0000A9060000}"/>
    <cellStyle name="Note 5 6 4 2" xfId="1661" xr:uid="{00000000-0005-0000-0000-0000AA060000}"/>
    <cellStyle name="Note 5 6 5" xfId="1662" xr:uid="{00000000-0005-0000-0000-0000AB060000}"/>
    <cellStyle name="Note 5 6 5 2" xfId="1663" xr:uid="{00000000-0005-0000-0000-0000AC060000}"/>
    <cellStyle name="Note 5 6 6" xfId="1664" xr:uid="{00000000-0005-0000-0000-0000AD060000}"/>
    <cellStyle name="Note 5 6 6 2" xfId="1665" xr:uid="{00000000-0005-0000-0000-0000AE060000}"/>
    <cellStyle name="Note 5 7" xfId="1666" xr:uid="{00000000-0005-0000-0000-0000AF060000}"/>
    <cellStyle name="Note 5 7 2" xfId="1667" xr:uid="{00000000-0005-0000-0000-0000B0060000}"/>
    <cellStyle name="Note 5 7 2 2" xfId="1668" xr:uid="{00000000-0005-0000-0000-0000B1060000}"/>
    <cellStyle name="Note 5 7 2 2 2" xfId="1669" xr:uid="{00000000-0005-0000-0000-0000B2060000}"/>
    <cellStyle name="Note 5 7 2 2 2 2" xfId="1670" xr:uid="{00000000-0005-0000-0000-0000B3060000}"/>
    <cellStyle name="Note 5 7 2 2 3" xfId="1671" xr:uid="{00000000-0005-0000-0000-0000B4060000}"/>
    <cellStyle name="Note 5 7 2 2 3 2" xfId="1672" xr:uid="{00000000-0005-0000-0000-0000B5060000}"/>
    <cellStyle name="Note 5 7 2 2 4" xfId="1673" xr:uid="{00000000-0005-0000-0000-0000B6060000}"/>
    <cellStyle name="Note 5 7 2 2 4 2" xfId="1674" xr:uid="{00000000-0005-0000-0000-0000B7060000}"/>
    <cellStyle name="Note 5 7 2 2 5" xfId="1675" xr:uid="{00000000-0005-0000-0000-0000B8060000}"/>
    <cellStyle name="Note 5 7 2 3" xfId="1676" xr:uid="{00000000-0005-0000-0000-0000B9060000}"/>
    <cellStyle name="Note 5 7 2 3 2" xfId="1677" xr:uid="{00000000-0005-0000-0000-0000BA060000}"/>
    <cellStyle name="Note 5 7 2 4" xfId="1678" xr:uid="{00000000-0005-0000-0000-0000BB060000}"/>
    <cellStyle name="Note 5 7 2 4 2" xfId="1679" xr:uid="{00000000-0005-0000-0000-0000BC060000}"/>
    <cellStyle name="Note 5 7 2 5" xfId="1680" xr:uid="{00000000-0005-0000-0000-0000BD060000}"/>
    <cellStyle name="Note 5 7 2 5 2" xfId="1681" xr:uid="{00000000-0005-0000-0000-0000BE060000}"/>
    <cellStyle name="Note 5 7 2 6" xfId="1682" xr:uid="{00000000-0005-0000-0000-0000BF060000}"/>
    <cellStyle name="Note 5 7 3" xfId="1683" xr:uid="{00000000-0005-0000-0000-0000C0060000}"/>
    <cellStyle name="Note 5 7 3 2" xfId="1684" xr:uid="{00000000-0005-0000-0000-0000C1060000}"/>
    <cellStyle name="Note 5 7 3 2 2" xfId="1685" xr:uid="{00000000-0005-0000-0000-0000C2060000}"/>
    <cellStyle name="Note 5 7 3 3" xfId="1686" xr:uid="{00000000-0005-0000-0000-0000C3060000}"/>
    <cellStyle name="Note 5 7 3 3 2" xfId="1687" xr:uid="{00000000-0005-0000-0000-0000C4060000}"/>
    <cellStyle name="Note 5 7 3 4" xfId="1688" xr:uid="{00000000-0005-0000-0000-0000C5060000}"/>
    <cellStyle name="Note 5 7 3 4 2" xfId="1689" xr:uid="{00000000-0005-0000-0000-0000C6060000}"/>
    <cellStyle name="Note 5 7 3 5" xfId="1690" xr:uid="{00000000-0005-0000-0000-0000C7060000}"/>
    <cellStyle name="Note 5 7 4" xfId="1691" xr:uid="{00000000-0005-0000-0000-0000C8060000}"/>
    <cellStyle name="Note 5 7 4 2" xfId="1692" xr:uid="{00000000-0005-0000-0000-0000C9060000}"/>
    <cellStyle name="Note 5 7 5" xfId="1693" xr:uid="{00000000-0005-0000-0000-0000CA060000}"/>
    <cellStyle name="Note 5 7 5 2" xfId="1694" xr:uid="{00000000-0005-0000-0000-0000CB060000}"/>
    <cellStyle name="Note 5 7 6" xfId="1695" xr:uid="{00000000-0005-0000-0000-0000CC060000}"/>
    <cellStyle name="Note 5 7 6 2" xfId="1696" xr:uid="{00000000-0005-0000-0000-0000CD060000}"/>
    <cellStyle name="Note 5 8" xfId="1697" xr:uid="{00000000-0005-0000-0000-0000CE060000}"/>
    <cellStyle name="Note 5 8 2" xfId="1698" xr:uid="{00000000-0005-0000-0000-0000CF060000}"/>
    <cellStyle name="Note 5 8 2 2" xfId="1699" xr:uid="{00000000-0005-0000-0000-0000D0060000}"/>
    <cellStyle name="Note 5 8 2 2 2" xfId="1700" xr:uid="{00000000-0005-0000-0000-0000D1060000}"/>
    <cellStyle name="Note 5 8 2 2 2 2" xfId="1701" xr:uid="{00000000-0005-0000-0000-0000D2060000}"/>
    <cellStyle name="Note 5 8 2 2 3" xfId="1702" xr:uid="{00000000-0005-0000-0000-0000D3060000}"/>
    <cellStyle name="Note 5 8 2 2 3 2" xfId="1703" xr:uid="{00000000-0005-0000-0000-0000D4060000}"/>
    <cellStyle name="Note 5 8 2 2 4" xfId="1704" xr:uid="{00000000-0005-0000-0000-0000D5060000}"/>
    <cellStyle name="Note 5 8 2 2 4 2" xfId="1705" xr:uid="{00000000-0005-0000-0000-0000D6060000}"/>
    <cellStyle name="Note 5 8 2 2 5" xfId="1706" xr:uid="{00000000-0005-0000-0000-0000D7060000}"/>
    <cellStyle name="Note 5 8 2 3" xfId="1707" xr:uid="{00000000-0005-0000-0000-0000D8060000}"/>
    <cellStyle name="Note 5 8 2 3 2" xfId="1708" xr:uid="{00000000-0005-0000-0000-0000D9060000}"/>
    <cellStyle name="Note 5 8 2 4" xfId="1709" xr:uid="{00000000-0005-0000-0000-0000DA060000}"/>
    <cellStyle name="Note 5 8 2 4 2" xfId="1710" xr:uid="{00000000-0005-0000-0000-0000DB060000}"/>
    <cellStyle name="Note 5 8 2 5" xfId="1711" xr:uid="{00000000-0005-0000-0000-0000DC060000}"/>
    <cellStyle name="Note 5 8 2 5 2" xfId="1712" xr:uid="{00000000-0005-0000-0000-0000DD060000}"/>
    <cellStyle name="Note 5 8 2 6" xfId="1713" xr:uid="{00000000-0005-0000-0000-0000DE060000}"/>
    <cellStyle name="Note 5 8 3" xfId="1714" xr:uid="{00000000-0005-0000-0000-0000DF060000}"/>
    <cellStyle name="Note 5 8 3 2" xfId="1715" xr:uid="{00000000-0005-0000-0000-0000E0060000}"/>
    <cellStyle name="Note 5 8 3 2 2" xfId="1716" xr:uid="{00000000-0005-0000-0000-0000E1060000}"/>
    <cellStyle name="Note 5 8 3 3" xfId="1717" xr:uid="{00000000-0005-0000-0000-0000E2060000}"/>
    <cellStyle name="Note 5 8 3 3 2" xfId="1718" xr:uid="{00000000-0005-0000-0000-0000E3060000}"/>
    <cellStyle name="Note 5 8 3 4" xfId="1719" xr:uid="{00000000-0005-0000-0000-0000E4060000}"/>
    <cellStyle name="Note 5 8 3 4 2" xfId="1720" xr:uid="{00000000-0005-0000-0000-0000E5060000}"/>
    <cellStyle name="Note 5 8 3 5" xfId="1721" xr:uid="{00000000-0005-0000-0000-0000E6060000}"/>
    <cellStyle name="Note 5 8 4" xfId="1722" xr:uid="{00000000-0005-0000-0000-0000E7060000}"/>
    <cellStyle name="Note 5 8 4 2" xfId="1723" xr:uid="{00000000-0005-0000-0000-0000E8060000}"/>
    <cellStyle name="Note 5 8 5" xfId="1724" xr:uid="{00000000-0005-0000-0000-0000E9060000}"/>
    <cellStyle name="Note 5 8 5 2" xfId="1725" xr:uid="{00000000-0005-0000-0000-0000EA060000}"/>
    <cellStyle name="Note 5 8 6" xfId="1726" xr:uid="{00000000-0005-0000-0000-0000EB060000}"/>
    <cellStyle name="Note 5 8 6 2" xfId="1727" xr:uid="{00000000-0005-0000-0000-0000EC060000}"/>
    <cellStyle name="Note 5 9" xfId="1728" xr:uid="{00000000-0005-0000-0000-0000ED060000}"/>
    <cellStyle name="Note 5 9 2" xfId="1729" xr:uid="{00000000-0005-0000-0000-0000EE060000}"/>
    <cellStyle name="Note 5 9 2 2" xfId="1730" xr:uid="{00000000-0005-0000-0000-0000EF060000}"/>
    <cellStyle name="Note 5 9 2 2 2" xfId="1731" xr:uid="{00000000-0005-0000-0000-0000F0060000}"/>
    <cellStyle name="Note 5 9 2 3" xfId="1732" xr:uid="{00000000-0005-0000-0000-0000F1060000}"/>
    <cellStyle name="Note 5 9 2 3 2" xfId="1733" xr:uid="{00000000-0005-0000-0000-0000F2060000}"/>
    <cellStyle name="Note 5 9 2 4" xfId="1734" xr:uid="{00000000-0005-0000-0000-0000F3060000}"/>
    <cellStyle name="Note 5 9 2 4 2" xfId="1735" xr:uid="{00000000-0005-0000-0000-0000F4060000}"/>
    <cellStyle name="Note 5 9 2 5" xfId="1736" xr:uid="{00000000-0005-0000-0000-0000F5060000}"/>
    <cellStyle name="Note 5 9 3" xfId="1737" xr:uid="{00000000-0005-0000-0000-0000F6060000}"/>
    <cellStyle name="Note 5 9 3 2" xfId="1738" xr:uid="{00000000-0005-0000-0000-0000F7060000}"/>
    <cellStyle name="Note 5 9 4" xfId="1739" xr:uid="{00000000-0005-0000-0000-0000F8060000}"/>
    <cellStyle name="Note 5 9 4 2" xfId="1740" xr:uid="{00000000-0005-0000-0000-0000F9060000}"/>
    <cellStyle name="Note 5 9 5" xfId="1741" xr:uid="{00000000-0005-0000-0000-0000FA060000}"/>
    <cellStyle name="Note 5 9 5 2" xfId="1742" xr:uid="{00000000-0005-0000-0000-0000FB060000}"/>
    <cellStyle name="Note 5 9 6" xfId="1743" xr:uid="{00000000-0005-0000-0000-0000FC060000}"/>
    <cellStyle name="Note 6" xfId="1744" xr:uid="{00000000-0005-0000-0000-0000FD060000}"/>
    <cellStyle name="Note 6 2" xfId="1745" xr:uid="{00000000-0005-0000-0000-0000FE060000}"/>
    <cellStyle name="Note 6 2 2" xfId="1746" xr:uid="{00000000-0005-0000-0000-0000FF060000}"/>
    <cellStyle name="Note 6 3" xfId="1747" xr:uid="{00000000-0005-0000-0000-000000070000}"/>
    <cellStyle name="Output 2" xfId="1748" xr:uid="{00000000-0005-0000-0000-000001070000}"/>
    <cellStyle name="Output 2 10" xfId="1749" xr:uid="{00000000-0005-0000-0000-000002070000}"/>
    <cellStyle name="Output 2 10 2" xfId="1750" xr:uid="{00000000-0005-0000-0000-000003070000}"/>
    <cellStyle name="Output 2 10 2 2" xfId="1751" xr:uid="{00000000-0005-0000-0000-000004070000}"/>
    <cellStyle name="Output 2 10 2 2 2" xfId="1752" xr:uid="{00000000-0005-0000-0000-000005070000}"/>
    <cellStyle name="Output 2 10 2 2 2 2" xfId="1753" xr:uid="{00000000-0005-0000-0000-000006070000}"/>
    <cellStyle name="Output 2 10 2 2 3" xfId="1754" xr:uid="{00000000-0005-0000-0000-000007070000}"/>
    <cellStyle name="Output 2 10 2 2 3 2" xfId="1755" xr:uid="{00000000-0005-0000-0000-000008070000}"/>
    <cellStyle name="Output 2 10 2 2 4" xfId="1756" xr:uid="{00000000-0005-0000-0000-000009070000}"/>
    <cellStyle name="Output 2 10 2 2 4 2" xfId="1757" xr:uid="{00000000-0005-0000-0000-00000A070000}"/>
    <cellStyle name="Output 2 10 2 2 5" xfId="1758" xr:uid="{00000000-0005-0000-0000-00000B070000}"/>
    <cellStyle name="Output 2 10 2 3" xfId="1759" xr:uid="{00000000-0005-0000-0000-00000C070000}"/>
    <cellStyle name="Output 2 10 2 3 2" xfId="1760" xr:uid="{00000000-0005-0000-0000-00000D070000}"/>
    <cellStyle name="Output 2 10 2 4" xfId="1761" xr:uid="{00000000-0005-0000-0000-00000E070000}"/>
    <cellStyle name="Output 2 10 2 4 2" xfId="1762" xr:uid="{00000000-0005-0000-0000-00000F070000}"/>
    <cellStyle name="Output 2 10 2 5" xfId="1763" xr:uid="{00000000-0005-0000-0000-000010070000}"/>
    <cellStyle name="Output 2 10 2 5 2" xfId="1764" xr:uid="{00000000-0005-0000-0000-000011070000}"/>
    <cellStyle name="Output 2 10 2 6" xfId="1765" xr:uid="{00000000-0005-0000-0000-000012070000}"/>
    <cellStyle name="Output 2 10 3" xfId="1766" xr:uid="{00000000-0005-0000-0000-000013070000}"/>
    <cellStyle name="Output 2 10 3 2" xfId="1767" xr:uid="{00000000-0005-0000-0000-000014070000}"/>
    <cellStyle name="Output 2 10 3 2 2" xfId="1768" xr:uid="{00000000-0005-0000-0000-000015070000}"/>
    <cellStyle name="Output 2 10 3 3" xfId="1769" xr:uid="{00000000-0005-0000-0000-000016070000}"/>
    <cellStyle name="Output 2 10 3 3 2" xfId="1770" xr:uid="{00000000-0005-0000-0000-000017070000}"/>
    <cellStyle name="Output 2 10 3 4" xfId="1771" xr:uid="{00000000-0005-0000-0000-000018070000}"/>
    <cellStyle name="Output 2 10 3 4 2" xfId="1772" xr:uid="{00000000-0005-0000-0000-000019070000}"/>
    <cellStyle name="Output 2 10 3 5" xfId="1773" xr:uid="{00000000-0005-0000-0000-00001A070000}"/>
    <cellStyle name="Output 2 10 4" xfId="1774" xr:uid="{00000000-0005-0000-0000-00001B070000}"/>
    <cellStyle name="Output 2 10 4 2" xfId="1775" xr:uid="{00000000-0005-0000-0000-00001C070000}"/>
    <cellStyle name="Output 2 10 5" xfId="1776" xr:uid="{00000000-0005-0000-0000-00001D070000}"/>
    <cellStyle name="Output 2 10 5 2" xfId="1777" xr:uid="{00000000-0005-0000-0000-00001E070000}"/>
    <cellStyle name="Output 2 10 6" xfId="1778" xr:uid="{00000000-0005-0000-0000-00001F070000}"/>
    <cellStyle name="Output 2 10 6 2" xfId="1779" xr:uid="{00000000-0005-0000-0000-000020070000}"/>
    <cellStyle name="Output 2 10 7" xfId="1780" xr:uid="{00000000-0005-0000-0000-000021070000}"/>
    <cellStyle name="Output 2 11" xfId="1781" xr:uid="{00000000-0005-0000-0000-000022070000}"/>
    <cellStyle name="Output 2 11 2" xfId="1782" xr:uid="{00000000-0005-0000-0000-000023070000}"/>
    <cellStyle name="Output 2 11 2 2" xfId="1783" xr:uid="{00000000-0005-0000-0000-000024070000}"/>
    <cellStyle name="Output 2 11 2 2 2" xfId="1784" xr:uid="{00000000-0005-0000-0000-000025070000}"/>
    <cellStyle name="Output 2 11 2 3" xfId="1785" xr:uid="{00000000-0005-0000-0000-000026070000}"/>
    <cellStyle name="Output 2 11 2 3 2" xfId="1786" xr:uid="{00000000-0005-0000-0000-000027070000}"/>
    <cellStyle name="Output 2 11 2 4" xfId="1787" xr:uid="{00000000-0005-0000-0000-000028070000}"/>
    <cellStyle name="Output 2 11 2 4 2" xfId="1788" xr:uid="{00000000-0005-0000-0000-000029070000}"/>
    <cellStyle name="Output 2 11 2 5" xfId="1789" xr:uid="{00000000-0005-0000-0000-00002A070000}"/>
    <cellStyle name="Output 2 11 3" xfId="1790" xr:uid="{00000000-0005-0000-0000-00002B070000}"/>
    <cellStyle name="Output 2 11 3 2" xfId="1791" xr:uid="{00000000-0005-0000-0000-00002C070000}"/>
    <cellStyle name="Output 2 11 4" xfId="1792" xr:uid="{00000000-0005-0000-0000-00002D070000}"/>
    <cellStyle name="Output 2 11 4 2" xfId="1793" xr:uid="{00000000-0005-0000-0000-00002E070000}"/>
    <cellStyle name="Output 2 11 5" xfId="1794" xr:uid="{00000000-0005-0000-0000-00002F070000}"/>
    <cellStyle name="Output 2 11 5 2" xfId="1795" xr:uid="{00000000-0005-0000-0000-000030070000}"/>
    <cellStyle name="Output 2 11 6" xfId="1796" xr:uid="{00000000-0005-0000-0000-000031070000}"/>
    <cellStyle name="Output 2 12" xfId="1797" xr:uid="{00000000-0005-0000-0000-000032070000}"/>
    <cellStyle name="Output 2 12 2" xfId="1798" xr:uid="{00000000-0005-0000-0000-000033070000}"/>
    <cellStyle name="Output 2 12 2 2" xfId="1799" xr:uid="{00000000-0005-0000-0000-000034070000}"/>
    <cellStyle name="Output 2 12 3" xfId="1800" xr:uid="{00000000-0005-0000-0000-000035070000}"/>
    <cellStyle name="Output 2 12 3 2" xfId="1801" xr:uid="{00000000-0005-0000-0000-000036070000}"/>
    <cellStyle name="Output 2 12 4" xfId="1802" xr:uid="{00000000-0005-0000-0000-000037070000}"/>
    <cellStyle name="Output 2 12 4 2" xfId="1803" xr:uid="{00000000-0005-0000-0000-000038070000}"/>
    <cellStyle name="Output 2 12 5" xfId="1804" xr:uid="{00000000-0005-0000-0000-000039070000}"/>
    <cellStyle name="Output 2 13" xfId="1805" xr:uid="{00000000-0005-0000-0000-00003A070000}"/>
    <cellStyle name="Output 2 13 2" xfId="1806" xr:uid="{00000000-0005-0000-0000-00003B070000}"/>
    <cellStyle name="Output 2 14" xfId="1807" xr:uid="{00000000-0005-0000-0000-00003C070000}"/>
    <cellStyle name="Output 2 14 2" xfId="1808" xr:uid="{00000000-0005-0000-0000-00003D070000}"/>
    <cellStyle name="Output 2 15" xfId="1809" xr:uid="{00000000-0005-0000-0000-00003E070000}"/>
    <cellStyle name="Output 2 15 2" xfId="1810" xr:uid="{00000000-0005-0000-0000-00003F070000}"/>
    <cellStyle name="Output 2 2" xfId="1811" xr:uid="{00000000-0005-0000-0000-000040070000}"/>
    <cellStyle name="Output 2 2 2" xfId="1812" xr:uid="{00000000-0005-0000-0000-000041070000}"/>
    <cellStyle name="Output 2 2 2 2" xfId="1813" xr:uid="{00000000-0005-0000-0000-000042070000}"/>
    <cellStyle name="Output 2 2 2 2 2" xfId="1814" xr:uid="{00000000-0005-0000-0000-000043070000}"/>
    <cellStyle name="Output 2 2 2 2 2 2" xfId="1815" xr:uid="{00000000-0005-0000-0000-000044070000}"/>
    <cellStyle name="Output 2 2 2 2 2 2 2" xfId="1816" xr:uid="{00000000-0005-0000-0000-000045070000}"/>
    <cellStyle name="Output 2 2 2 2 2 3" xfId="1817" xr:uid="{00000000-0005-0000-0000-000046070000}"/>
    <cellStyle name="Output 2 2 2 2 2 3 2" xfId="1818" xr:uid="{00000000-0005-0000-0000-000047070000}"/>
    <cellStyle name="Output 2 2 2 2 2 4" xfId="1819" xr:uid="{00000000-0005-0000-0000-000048070000}"/>
    <cellStyle name="Output 2 2 2 2 2 4 2" xfId="1820" xr:uid="{00000000-0005-0000-0000-000049070000}"/>
    <cellStyle name="Output 2 2 2 2 2 5" xfId="1821" xr:uid="{00000000-0005-0000-0000-00004A070000}"/>
    <cellStyle name="Output 2 2 2 2 3" xfId="1822" xr:uid="{00000000-0005-0000-0000-00004B070000}"/>
    <cellStyle name="Output 2 2 2 2 3 2" xfId="1823" xr:uid="{00000000-0005-0000-0000-00004C070000}"/>
    <cellStyle name="Output 2 2 2 2 4" xfId="1824" xr:uid="{00000000-0005-0000-0000-00004D070000}"/>
    <cellStyle name="Output 2 2 2 2 4 2" xfId="1825" xr:uid="{00000000-0005-0000-0000-00004E070000}"/>
    <cellStyle name="Output 2 2 2 2 5" xfId="1826" xr:uid="{00000000-0005-0000-0000-00004F070000}"/>
    <cellStyle name="Output 2 2 2 2 5 2" xfId="1827" xr:uid="{00000000-0005-0000-0000-000050070000}"/>
    <cellStyle name="Output 2 2 2 2 6" xfId="1828" xr:uid="{00000000-0005-0000-0000-000051070000}"/>
    <cellStyle name="Output 2 2 2 3" xfId="1829" xr:uid="{00000000-0005-0000-0000-000052070000}"/>
    <cellStyle name="Output 2 2 2 3 2" xfId="1830" xr:uid="{00000000-0005-0000-0000-000053070000}"/>
    <cellStyle name="Output 2 2 2 3 2 2" xfId="1831" xr:uid="{00000000-0005-0000-0000-000054070000}"/>
    <cellStyle name="Output 2 2 2 3 3" xfId="1832" xr:uid="{00000000-0005-0000-0000-000055070000}"/>
    <cellStyle name="Output 2 2 2 3 3 2" xfId="1833" xr:uid="{00000000-0005-0000-0000-000056070000}"/>
    <cellStyle name="Output 2 2 2 3 4" xfId="1834" xr:uid="{00000000-0005-0000-0000-000057070000}"/>
    <cellStyle name="Output 2 2 2 3 4 2" xfId="1835" xr:uid="{00000000-0005-0000-0000-000058070000}"/>
    <cellStyle name="Output 2 2 2 3 5" xfId="1836" xr:uid="{00000000-0005-0000-0000-000059070000}"/>
    <cellStyle name="Output 2 2 2 4" xfId="1837" xr:uid="{00000000-0005-0000-0000-00005A070000}"/>
    <cellStyle name="Output 2 2 2 4 2" xfId="1838" xr:uid="{00000000-0005-0000-0000-00005B070000}"/>
    <cellStyle name="Output 2 2 2 5" xfId="1839" xr:uid="{00000000-0005-0000-0000-00005C070000}"/>
    <cellStyle name="Output 2 2 2 5 2" xfId="1840" xr:uid="{00000000-0005-0000-0000-00005D070000}"/>
    <cellStyle name="Output 2 2 2 6" xfId="1841" xr:uid="{00000000-0005-0000-0000-00005E070000}"/>
    <cellStyle name="Output 2 2 2 6 2" xfId="1842" xr:uid="{00000000-0005-0000-0000-00005F070000}"/>
    <cellStyle name="Output 2 2 2 7" xfId="1843" xr:uid="{00000000-0005-0000-0000-000060070000}"/>
    <cellStyle name="Output 2 2 3" xfId="1844" xr:uid="{00000000-0005-0000-0000-000061070000}"/>
    <cellStyle name="Output 2 2 3 2" xfId="1845" xr:uid="{00000000-0005-0000-0000-000062070000}"/>
    <cellStyle name="Output 2 2 3 2 2" xfId="1846" xr:uid="{00000000-0005-0000-0000-000063070000}"/>
    <cellStyle name="Output 2 2 3 2 2 2" xfId="1847" xr:uid="{00000000-0005-0000-0000-000064070000}"/>
    <cellStyle name="Output 2 2 3 2 3" xfId="1848" xr:uid="{00000000-0005-0000-0000-000065070000}"/>
    <cellStyle name="Output 2 2 3 2 3 2" xfId="1849" xr:uid="{00000000-0005-0000-0000-000066070000}"/>
    <cellStyle name="Output 2 2 3 2 4" xfId="1850" xr:uid="{00000000-0005-0000-0000-000067070000}"/>
    <cellStyle name="Output 2 2 3 2 4 2" xfId="1851" xr:uid="{00000000-0005-0000-0000-000068070000}"/>
    <cellStyle name="Output 2 2 3 2 5" xfId="1852" xr:uid="{00000000-0005-0000-0000-000069070000}"/>
    <cellStyle name="Output 2 2 3 3" xfId="1853" xr:uid="{00000000-0005-0000-0000-00006A070000}"/>
    <cellStyle name="Output 2 2 3 3 2" xfId="1854" xr:uid="{00000000-0005-0000-0000-00006B070000}"/>
    <cellStyle name="Output 2 2 3 4" xfId="1855" xr:uid="{00000000-0005-0000-0000-00006C070000}"/>
    <cellStyle name="Output 2 2 3 4 2" xfId="1856" xr:uid="{00000000-0005-0000-0000-00006D070000}"/>
    <cellStyle name="Output 2 2 3 5" xfId="1857" xr:uid="{00000000-0005-0000-0000-00006E070000}"/>
    <cellStyle name="Output 2 2 3 5 2" xfId="1858" xr:uid="{00000000-0005-0000-0000-00006F070000}"/>
    <cellStyle name="Output 2 2 3 6" xfId="1859" xr:uid="{00000000-0005-0000-0000-000070070000}"/>
    <cellStyle name="Output 2 2 4" xfId="1860" xr:uid="{00000000-0005-0000-0000-000071070000}"/>
    <cellStyle name="Output 2 2 4 2" xfId="1861" xr:uid="{00000000-0005-0000-0000-000072070000}"/>
    <cellStyle name="Output 2 2 4 2 2" xfId="1862" xr:uid="{00000000-0005-0000-0000-000073070000}"/>
    <cellStyle name="Output 2 2 4 3" xfId="1863" xr:uid="{00000000-0005-0000-0000-000074070000}"/>
    <cellStyle name="Output 2 2 4 3 2" xfId="1864" xr:uid="{00000000-0005-0000-0000-000075070000}"/>
    <cellStyle name="Output 2 2 4 4" xfId="1865" xr:uid="{00000000-0005-0000-0000-000076070000}"/>
    <cellStyle name="Output 2 2 4 4 2" xfId="1866" xr:uid="{00000000-0005-0000-0000-000077070000}"/>
    <cellStyle name="Output 2 2 4 5" xfId="1867" xr:uid="{00000000-0005-0000-0000-000078070000}"/>
    <cellStyle name="Output 2 2 5" xfId="1868" xr:uid="{00000000-0005-0000-0000-000079070000}"/>
    <cellStyle name="Output 2 2 5 2" xfId="1869" xr:uid="{00000000-0005-0000-0000-00007A070000}"/>
    <cellStyle name="Output 2 2 6" xfId="1870" xr:uid="{00000000-0005-0000-0000-00007B070000}"/>
    <cellStyle name="Output 2 2 6 2" xfId="1871" xr:uid="{00000000-0005-0000-0000-00007C070000}"/>
    <cellStyle name="Output 2 2 7" xfId="1872" xr:uid="{00000000-0005-0000-0000-00007D070000}"/>
    <cellStyle name="Output 2 2 7 2" xfId="1873" xr:uid="{00000000-0005-0000-0000-00007E070000}"/>
    <cellStyle name="Output 2 3" xfId="1874" xr:uid="{00000000-0005-0000-0000-00007F070000}"/>
    <cellStyle name="Output 2 3 2" xfId="1875" xr:uid="{00000000-0005-0000-0000-000080070000}"/>
    <cellStyle name="Output 2 3 2 2" xfId="1876" xr:uid="{00000000-0005-0000-0000-000081070000}"/>
    <cellStyle name="Output 2 3 2 2 2" xfId="1877" xr:uid="{00000000-0005-0000-0000-000082070000}"/>
    <cellStyle name="Output 2 3 2 2 2 2" xfId="1878" xr:uid="{00000000-0005-0000-0000-000083070000}"/>
    <cellStyle name="Output 2 3 2 2 2 2 2" xfId="1879" xr:uid="{00000000-0005-0000-0000-000084070000}"/>
    <cellStyle name="Output 2 3 2 2 2 3" xfId="1880" xr:uid="{00000000-0005-0000-0000-000085070000}"/>
    <cellStyle name="Output 2 3 2 2 2 3 2" xfId="1881" xr:uid="{00000000-0005-0000-0000-000086070000}"/>
    <cellStyle name="Output 2 3 2 2 2 4" xfId="1882" xr:uid="{00000000-0005-0000-0000-000087070000}"/>
    <cellStyle name="Output 2 3 2 2 2 4 2" xfId="1883" xr:uid="{00000000-0005-0000-0000-000088070000}"/>
    <cellStyle name="Output 2 3 2 2 2 5" xfId="1884" xr:uid="{00000000-0005-0000-0000-000089070000}"/>
    <cellStyle name="Output 2 3 2 2 3" xfId="1885" xr:uid="{00000000-0005-0000-0000-00008A070000}"/>
    <cellStyle name="Output 2 3 2 2 3 2" xfId="1886" xr:uid="{00000000-0005-0000-0000-00008B070000}"/>
    <cellStyle name="Output 2 3 2 2 4" xfId="1887" xr:uid="{00000000-0005-0000-0000-00008C070000}"/>
    <cellStyle name="Output 2 3 2 2 4 2" xfId="1888" xr:uid="{00000000-0005-0000-0000-00008D070000}"/>
    <cellStyle name="Output 2 3 2 2 5" xfId="1889" xr:uid="{00000000-0005-0000-0000-00008E070000}"/>
    <cellStyle name="Output 2 3 2 2 5 2" xfId="1890" xr:uid="{00000000-0005-0000-0000-00008F070000}"/>
    <cellStyle name="Output 2 3 2 2 6" xfId="1891" xr:uid="{00000000-0005-0000-0000-000090070000}"/>
    <cellStyle name="Output 2 3 2 3" xfId="1892" xr:uid="{00000000-0005-0000-0000-000091070000}"/>
    <cellStyle name="Output 2 3 2 3 2" xfId="1893" xr:uid="{00000000-0005-0000-0000-000092070000}"/>
    <cellStyle name="Output 2 3 2 3 2 2" xfId="1894" xr:uid="{00000000-0005-0000-0000-000093070000}"/>
    <cellStyle name="Output 2 3 2 3 3" xfId="1895" xr:uid="{00000000-0005-0000-0000-000094070000}"/>
    <cellStyle name="Output 2 3 2 3 3 2" xfId="1896" xr:uid="{00000000-0005-0000-0000-000095070000}"/>
    <cellStyle name="Output 2 3 2 3 4" xfId="1897" xr:uid="{00000000-0005-0000-0000-000096070000}"/>
    <cellStyle name="Output 2 3 2 3 4 2" xfId="1898" xr:uid="{00000000-0005-0000-0000-000097070000}"/>
    <cellStyle name="Output 2 3 2 3 5" xfId="1899" xr:uid="{00000000-0005-0000-0000-000098070000}"/>
    <cellStyle name="Output 2 3 2 4" xfId="1900" xr:uid="{00000000-0005-0000-0000-000099070000}"/>
    <cellStyle name="Output 2 3 2 4 2" xfId="1901" xr:uid="{00000000-0005-0000-0000-00009A070000}"/>
    <cellStyle name="Output 2 3 2 5" xfId="1902" xr:uid="{00000000-0005-0000-0000-00009B070000}"/>
    <cellStyle name="Output 2 3 2 5 2" xfId="1903" xr:uid="{00000000-0005-0000-0000-00009C070000}"/>
    <cellStyle name="Output 2 3 2 6" xfId="1904" xr:uid="{00000000-0005-0000-0000-00009D070000}"/>
    <cellStyle name="Output 2 3 2 6 2" xfId="1905" xr:uid="{00000000-0005-0000-0000-00009E070000}"/>
    <cellStyle name="Output 2 3 2 7" xfId="1906" xr:uid="{00000000-0005-0000-0000-00009F070000}"/>
    <cellStyle name="Output 2 3 3" xfId="1907" xr:uid="{00000000-0005-0000-0000-0000A0070000}"/>
    <cellStyle name="Output 2 3 3 2" xfId="1908" xr:uid="{00000000-0005-0000-0000-0000A1070000}"/>
    <cellStyle name="Output 2 3 3 2 2" xfId="1909" xr:uid="{00000000-0005-0000-0000-0000A2070000}"/>
    <cellStyle name="Output 2 3 3 2 2 2" xfId="1910" xr:uid="{00000000-0005-0000-0000-0000A3070000}"/>
    <cellStyle name="Output 2 3 3 2 3" xfId="1911" xr:uid="{00000000-0005-0000-0000-0000A4070000}"/>
    <cellStyle name="Output 2 3 3 2 3 2" xfId="1912" xr:uid="{00000000-0005-0000-0000-0000A5070000}"/>
    <cellStyle name="Output 2 3 3 2 4" xfId="1913" xr:uid="{00000000-0005-0000-0000-0000A6070000}"/>
    <cellStyle name="Output 2 3 3 2 4 2" xfId="1914" xr:uid="{00000000-0005-0000-0000-0000A7070000}"/>
    <cellStyle name="Output 2 3 3 2 5" xfId="1915" xr:uid="{00000000-0005-0000-0000-0000A8070000}"/>
    <cellStyle name="Output 2 3 3 3" xfId="1916" xr:uid="{00000000-0005-0000-0000-0000A9070000}"/>
    <cellStyle name="Output 2 3 3 3 2" xfId="1917" xr:uid="{00000000-0005-0000-0000-0000AA070000}"/>
    <cellStyle name="Output 2 3 3 4" xfId="1918" xr:uid="{00000000-0005-0000-0000-0000AB070000}"/>
    <cellStyle name="Output 2 3 3 4 2" xfId="1919" xr:uid="{00000000-0005-0000-0000-0000AC070000}"/>
    <cellStyle name="Output 2 3 3 5" xfId="1920" xr:uid="{00000000-0005-0000-0000-0000AD070000}"/>
    <cellStyle name="Output 2 3 3 5 2" xfId="1921" xr:uid="{00000000-0005-0000-0000-0000AE070000}"/>
    <cellStyle name="Output 2 3 3 6" xfId="1922" xr:uid="{00000000-0005-0000-0000-0000AF070000}"/>
    <cellStyle name="Output 2 3 4" xfId="1923" xr:uid="{00000000-0005-0000-0000-0000B0070000}"/>
    <cellStyle name="Output 2 3 4 2" xfId="1924" xr:uid="{00000000-0005-0000-0000-0000B1070000}"/>
    <cellStyle name="Output 2 3 4 2 2" xfId="1925" xr:uid="{00000000-0005-0000-0000-0000B2070000}"/>
    <cellStyle name="Output 2 3 4 3" xfId="1926" xr:uid="{00000000-0005-0000-0000-0000B3070000}"/>
    <cellStyle name="Output 2 3 4 3 2" xfId="1927" xr:uid="{00000000-0005-0000-0000-0000B4070000}"/>
    <cellStyle name="Output 2 3 4 4" xfId="1928" xr:uid="{00000000-0005-0000-0000-0000B5070000}"/>
    <cellStyle name="Output 2 3 4 4 2" xfId="1929" xr:uid="{00000000-0005-0000-0000-0000B6070000}"/>
    <cellStyle name="Output 2 3 4 5" xfId="1930" xr:uid="{00000000-0005-0000-0000-0000B7070000}"/>
    <cellStyle name="Output 2 3 5" xfId="1931" xr:uid="{00000000-0005-0000-0000-0000B8070000}"/>
    <cellStyle name="Output 2 3 5 2" xfId="1932" xr:uid="{00000000-0005-0000-0000-0000B9070000}"/>
    <cellStyle name="Output 2 3 6" xfId="1933" xr:uid="{00000000-0005-0000-0000-0000BA070000}"/>
    <cellStyle name="Output 2 3 6 2" xfId="1934" xr:uid="{00000000-0005-0000-0000-0000BB070000}"/>
    <cellStyle name="Output 2 3 7" xfId="1935" xr:uid="{00000000-0005-0000-0000-0000BC070000}"/>
    <cellStyle name="Output 2 3 7 2" xfId="1936" xr:uid="{00000000-0005-0000-0000-0000BD070000}"/>
    <cellStyle name="Output 2 4" xfId="1937" xr:uid="{00000000-0005-0000-0000-0000BE070000}"/>
    <cellStyle name="Output 2 4 2" xfId="1938" xr:uid="{00000000-0005-0000-0000-0000BF070000}"/>
    <cellStyle name="Output 2 4 2 2" xfId="1939" xr:uid="{00000000-0005-0000-0000-0000C0070000}"/>
    <cellStyle name="Output 2 4 2 2 2" xfId="1940" xr:uid="{00000000-0005-0000-0000-0000C1070000}"/>
    <cellStyle name="Output 2 4 2 2 2 2" xfId="1941" xr:uid="{00000000-0005-0000-0000-0000C2070000}"/>
    <cellStyle name="Output 2 4 2 2 2 2 2" xfId="1942" xr:uid="{00000000-0005-0000-0000-0000C3070000}"/>
    <cellStyle name="Output 2 4 2 2 2 3" xfId="1943" xr:uid="{00000000-0005-0000-0000-0000C4070000}"/>
    <cellStyle name="Output 2 4 2 2 2 3 2" xfId="1944" xr:uid="{00000000-0005-0000-0000-0000C5070000}"/>
    <cellStyle name="Output 2 4 2 2 2 4" xfId="1945" xr:uid="{00000000-0005-0000-0000-0000C6070000}"/>
    <cellStyle name="Output 2 4 2 2 2 4 2" xfId="1946" xr:uid="{00000000-0005-0000-0000-0000C7070000}"/>
    <cellStyle name="Output 2 4 2 2 2 5" xfId="1947" xr:uid="{00000000-0005-0000-0000-0000C8070000}"/>
    <cellStyle name="Output 2 4 2 2 3" xfId="1948" xr:uid="{00000000-0005-0000-0000-0000C9070000}"/>
    <cellStyle name="Output 2 4 2 2 3 2" xfId="1949" xr:uid="{00000000-0005-0000-0000-0000CA070000}"/>
    <cellStyle name="Output 2 4 2 2 4" xfId="1950" xr:uid="{00000000-0005-0000-0000-0000CB070000}"/>
    <cellStyle name="Output 2 4 2 2 4 2" xfId="1951" xr:uid="{00000000-0005-0000-0000-0000CC070000}"/>
    <cellStyle name="Output 2 4 2 2 5" xfId="1952" xr:uid="{00000000-0005-0000-0000-0000CD070000}"/>
    <cellStyle name="Output 2 4 2 2 5 2" xfId="1953" xr:uid="{00000000-0005-0000-0000-0000CE070000}"/>
    <cellStyle name="Output 2 4 2 2 6" xfId="1954" xr:uid="{00000000-0005-0000-0000-0000CF070000}"/>
    <cellStyle name="Output 2 4 2 3" xfId="1955" xr:uid="{00000000-0005-0000-0000-0000D0070000}"/>
    <cellStyle name="Output 2 4 2 3 2" xfId="1956" xr:uid="{00000000-0005-0000-0000-0000D1070000}"/>
    <cellStyle name="Output 2 4 2 3 2 2" xfId="1957" xr:uid="{00000000-0005-0000-0000-0000D2070000}"/>
    <cellStyle name="Output 2 4 2 3 3" xfId="1958" xr:uid="{00000000-0005-0000-0000-0000D3070000}"/>
    <cellStyle name="Output 2 4 2 3 3 2" xfId="1959" xr:uid="{00000000-0005-0000-0000-0000D4070000}"/>
    <cellStyle name="Output 2 4 2 3 4" xfId="1960" xr:uid="{00000000-0005-0000-0000-0000D5070000}"/>
    <cellStyle name="Output 2 4 2 3 4 2" xfId="1961" xr:uid="{00000000-0005-0000-0000-0000D6070000}"/>
    <cellStyle name="Output 2 4 2 3 5" xfId="1962" xr:uid="{00000000-0005-0000-0000-0000D7070000}"/>
    <cellStyle name="Output 2 4 2 4" xfId="1963" xr:uid="{00000000-0005-0000-0000-0000D8070000}"/>
    <cellStyle name="Output 2 4 2 4 2" xfId="1964" xr:uid="{00000000-0005-0000-0000-0000D9070000}"/>
    <cellStyle name="Output 2 4 2 5" xfId="1965" xr:uid="{00000000-0005-0000-0000-0000DA070000}"/>
    <cellStyle name="Output 2 4 2 5 2" xfId="1966" xr:uid="{00000000-0005-0000-0000-0000DB070000}"/>
    <cellStyle name="Output 2 4 2 6" xfId="1967" xr:uid="{00000000-0005-0000-0000-0000DC070000}"/>
    <cellStyle name="Output 2 4 2 6 2" xfId="1968" xr:uid="{00000000-0005-0000-0000-0000DD070000}"/>
    <cellStyle name="Output 2 4 2 7" xfId="1969" xr:uid="{00000000-0005-0000-0000-0000DE070000}"/>
    <cellStyle name="Output 2 4 3" xfId="1970" xr:uid="{00000000-0005-0000-0000-0000DF070000}"/>
    <cellStyle name="Output 2 4 3 2" xfId="1971" xr:uid="{00000000-0005-0000-0000-0000E0070000}"/>
    <cellStyle name="Output 2 4 3 2 2" xfId="1972" xr:uid="{00000000-0005-0000-0000-0000E1070000}"/>
    <cellStyle name="Output 2 4 3 2 2 2" xfId="1973" xr:uid="{00000000-0005-0000-0000-0000E2070000}"/>
    <cellStyle name="Output 2 4 3 2 3" xfId="1974" xr:uid="{00000000-0005-0000-0000-0000E3070000}"/>
    <cellStyle name="Output 2 4 3 2 3 2" xfId="1975" xr:uid="{00000000-0005-0000-0000-0000E4070000}"/>
    <cellStyle name="Output 2 4 3 2 4" xfId="1976" xr:uid="{00000000-0005-0000-0000-0000E5070000}"/>
    <cellStyle name="Output 2 4 3 2 4 2" xfId="1977" xr:uid="{00000000-0005-0000-0000-0000E6070000}"/>
    <cellStyle name="Output 2 4 3 2 5" xfId="1978" xr:uid="{00000000-0005-0000-0000-0000E7070000}"/>
    <cellStyle name="Output 2 4 3 3" xfId="1979" xr:uid="{00000000-0005-0000-0000-0000E8070000}"/>
    <cellStyle name="Output 2 4 3 3 2" xfId="1980" xr:uid="{00000000-0005-0000-0000-0000E9070000}"/>
    <cellStyle name="Output 2 4 3 4" xfId="1981" xr:uid="{00000000-0005-0000-0000-0000EA070000}"/>
    <cellStyle name="Output 2 4 3 4 2" xfId="1982" xr:uid="{00000000-0005-0000-0000-0000EB070000}"/>
    <cellStyle name="Output 2 4 3 5" xfId="1983" xr:uid="{00000000-0005-0000-0000-0000EC070000}"/>
    <cellStyle name="Output 2 4 3 5 2" xfId="1984" xr:uid="{00000000-0005-0000-0000-0000ED070000}"/>
    <cellStyle name="Output 2 4 3 6" xfId="1985" xr:uid="{00000000-0005-0000-0000-0000EE070000}"/>
    <cellStyle name="Output 2 4 4" xfId="1986" xr:uid="{00000000-0005-0000-0000-0000EF070000}"/>
    <cellStyle name="Output 2 4 4 2" xfId="1987" xr:uid="{00000000-0005-0000-0000-0000F0070000}"/>
    <cellStyle name="Output 2 4 4 2 2" xfId="1988" xr:uid="{00000000-0005-0000-0000-0000F1070000}"/>
    <cellStyle name="Output 2 4 4 3" xfId="1989" xr:uid="{00000000-0005-0000-0000-0000F2070000}"/>
    <cellStyle name="Output 2 4 4 3 2" xfId="1990" xr:uid="{00000000-0005-0000-0000-0000F3070000}"/>
    <cellStyle name="Output 2 4 4 4" xfId="1991" xr:uid="{00000000-0005-0000-0000-0000F4070000}"/>
    <cellStyle name="Output 2 4 4 4 2" xfId="1992" xr:uid="{00000000-0005-0000-0000-0000F5070000}"/>
    <cellStyle name="Output 2 4 4 5" xfId="1993" xr:uid="{00000000-0005-0000-0000-0000F6070000}"/>
    <cellStyle name="Output 2 4 5" xfId="1994" xr:uid="{00000000-0005-0000-0000-0000F7070000}"/>
    <cellStyle name="Output 2 4 5 2" xfId="1995" xr:uid="{00000000-0005-0000-0000-0000F8070000}"/>
    <cellStyle name="Output 2 4 6" xfId="1996" xr:uid="{00000000-0005-0000-0000-0000F9070000}"/>
    <cellStyle name="Output 2 4 6 2" xfId="1997" xr:uid="{00000000-0005-0000-0000-0000FA070000}"/>
    <cellStyle name="Output 2 4 7" xfId="1998" xr:uid="{00000000-0005-0000-0000-0000FB070000}"/>
    <cellStyle name="Output 2 4 7 2" xfId="1999" xr:uid="{00000000-0005-0000-0000-0000FC070000}"/>
    <cellStyle name="Output 2 5" xfId="2000" xr:uid="{00000000-0005-0000-0000-0000FD070000}"/>
    <cellStyle name="Output 2 5 2" xfId="2001" xr:uid="{00000000-0005-0000-0000-0000FE070000}"/>
    <cellStyle name="Output 2 5 2 2" xfId="2002" xr:uid="{00000000-0005-0000-0000-0000FF070000}"/>
    <cellStyle name="Output 2 5 2 2 2" xfId="2003" xr:uid="{00000000-0005-0000-0000-000000080000}"/>
    <cellStyle name="Output 2 5 2 2 2 2" xfId="2004" xr:uid="{00000000-0005-0000-0000-000001080000}"/>
    <cellStyle name="Output 2 5 2 2 2 2 2" xfId="2005" xr:uid="{00000000-0005-0000-0000-000002080000}"/>
    <cellStyle name="Output 2 5 2 2 2 3" xfId="2006" xr:uid="{00000000-0005-0000-0000-000003080000}"/>
    <cellStyle name="Output 2 5 2 2 2 3 2" xfId="2007" xr:uid="{00000000-0005-0000-0000-000004080000}"/>
    <cellStyle name="Output 2 5 2 2 2 4" xfId="2008" xr:uid="{00000000-0005-0000-0000-000005080000}"/>
    <cellStyle name="Output 2 5 2 2 2 4 2" xfId="2009" xr:uid="{00000000-0005-0000-0000-000006080000}"/>
    <cellStyle name="Output 2 5 2 2 2 5" xfId="2010" xr:uid="{00000000-0005-0000-0000-000007080000}"/>
    <cellStyle name="Output 2 5 2 2 3" xfId="2011" xr:uid="{00000000-0005-0000-0000-000008080000}"/>
    <cellStyle name="Output 2 5 2 2 3 2" xfId="2012" xr:uid="{00000000-0005-0000-0000-000009080000}"/>
    <cellStyle name="Output 2 5 2 2 4" xfId="2013" xr:uid="{00000000-0005-0000-0000-00000A080000}"/>
    <cellStyle name="Output 2 5 2 2 4 2" xfId="2014" xr:uid="{00000000-0005-0000-0000-00000B080000}"/>
    <cellStyle name="Output 2 5 2 2 5" xfId="2015" xr:uid="{00000000-0005-0000-0000-00000C080000}"/>
    <cellStyle name="Output 2 5 2 2 5 2" xfId="2016" xr:uid="{00000000-0005-0000-0000-00000D080000}"/>
    <cellStyle name="Output 2 5 2 2 6" xfId="2017" xr:uid="{00000000-0005-0000-0000-00000E080000}"/>
    <cellStyle name="Output 2 5 2 3" xfId="2018" xr:uid="{00000000-0005-0000-0000-00000F080000}"/>
    <cellStyle name="Output 2 5 2 3 2" xfId="2019" xr:uid="{00000000-0005-0000-0000-000010080000}"/>
    <cellStyle name="Output 2 5 2 3 2 2" xfId="2020" xr:uid="{00000000-0005-0000-0000-000011080000}"/>
    <cellStyle name="Output 2 5 2 3 3" xfId="2021" xr:uid="{00000000-0005-0000-0000-000012080000}"/>
    <cellStyle name="Output 2 5 2 3 3 2" xfId="2022" xr:uid="{00000000-0005-0000-0000-000013080000}"/>
    <cellStyle name="Output 2 5 2 3 4" xfId="2023" xr:uid="{00000000-0005-0000-0000-000014080000}"/>
    <cellStyle name="Output 2 5 2 3 4 2" xfId="2024" xr:uid="{00000000-0005-0000-0000-000015080000}"/>
    <cellStyle name="Output 2 5 2 3 5" xfId="2025" xr:uid="{00000000-0005-0000-0000-000016080000}"/>
    <cellStyle name="Output 2 5 2 4" xfId="2026" xr:uid="{00000000-0005-0000-0000-000017080000}"/>
    <cellStyle name="Output 2 5 2 4 2" xfId="2027" xr:uid="{00000000-0005-0000-0000-000018080000}"/>
    <cellStyle name="Output 2 5 2 5" xfId="2028" xr:uid="{00000000-0005-0000-0000-000019080000}"/>
    <cellStyle name="Output 2 5 2 5 2" xfId="2029" xr:uid="{00000000-0005-0000-0000-00001A080000}"/>
    <cellStyle name="Output 2 5 2 6" xfId="2030" xr:uid="{00000000-0005-0000-0000-00001B080000}"/>
    <cellStyle name="Output 2 5 2 6 2" xfId="2031" xr:uid="{00000000-0005-0000-0000-00001C080000}"/>
    <cellStyle name="Output 2 5 2 7" xfId="2032" xr:uid="{00000000-0005-0000-0000-00001D080000}"/>
    <cellStyle name="Output 2 5 3" xfId="2033" xr:uid="{00000000-0005-0000-0000-00001E080000}"/>
    <cellStyle name="Output 2 5 3 2" xfId="2034" xr:uid="{00000000-0005-0000-0000-00001F080000}"/>
    <cellStyle name="Output 2 5 3 2 2" xfId="2035" xr:uid="{00000000-0005-0000-0000-000020080000}"/>
    <cellStyle name="Output 2 5 3 2 2 2" xfId="2036" xr:uid="{00000000-0005-0000-0000-000021080000}"/>
    <cellStyle name="Output 2 5 3 2 3" xfId="2037" xr:uid="{00000000-0005-0000-0000-000022080000}"/>
    <cellStyle name="Output 2 5 3 2 3 2" xfId="2038" xr:uid="{00000000-0005-0000-0000-000023080000}"/>
    <cellStyle name="Output 2 5 3 2 4" xfId="2039" xr:uid="{00000000-0005-0000-0000-000024080000}"/>
    <cellStyle name="Output 2 5 3 2 4 2" xfId="2040" xr:uid="{00000000-0005-0000-0000-000025080000}"/>
    <cellStyle name="Output 2 5 3 2 5" xfId="2041" xr:uid="{00000000-0005-0000-0000-000026080000}"/>
    <cellStyle name="Output 2 5 3 3" xfId="2042" xr:uid="{00000000-0005-0000-0000-000027080000}"/>
    <cellStyle name="Output 2 5 3 3 2" xfId="2043" xr:uid="{00000000-0005-0000-0000-000028080000}"/>
    <cellStyle name="Output 2 5 3 4" xfId="2044" xr:uid="{00000000-0005-0000-0000-000029080000}"/>
    <cellStyle name="Output 2 5 3 4 2" xfId="2045" xr:uid="{00000000-0005-0000-0000-00002A080000}"/>
    <cellStyle name="Output 2 5 3 5" xfId="2046" xr:uid="{00000000-0005-0000-0000-00002B080000}"/>
    <cellStyle name="Output 2 5 3 5 2" xfId="2047" xr:uid="{00000000-0005-0000-0000-00002C080000}"/>
    <cellStyle name="Output 2 5 3 6" xfId="2048" xr:uid="{00000000-0005-0000-0000-00002D080000}"/>
    <cellStyle name="Output 2 5 4" xfId="2049" xr:uid="{00000000-0005-0000-0000-00002E080000}"/>
    <cellStyle name="Output 2 5 4 2" xfId="2050" xr:uid="{00000000-0005-0000-0000-00002F080000}"/>
    <cellStyle name="Output 2 5 4 2 2" xfId="2051" xr:uid="{00000000-0005-0000-0000-000030080000}"/>
    <cellStyle name="Output 2 5 4 3" xfId="2052" xr:uid="{00000000-0005-0000-0000-000031080000}"/>
    <cellStyle name="Output 2 5 4 3 2" xfId="2053" xr:uid="{00000000-0005-0000-0000-000032080000}"/>
    <cellStyle name="Output 2 5 4 4" xfId="2054" xr:uid="{00000000-0005-0000-0000-000033080000}"/>
    <cellStyle name="Output 2 5 4 4 2" xfId="2055" xr:uid="{00000000-0005-0000-0000-000034080000}"/>
    <cellStyle name="Output 2 5 4 5" xfId="2056" xr:uid="{00000000-0005-0000-0000-000035080000}"/>
    <cellStyle name="Output 2 5 5" xfId="2057" xr:uid="{00000000-0005-0000-0000-000036080000}"/>
    <cellStyle name="Output 2 5 5 2" xfId="2058" xr:uid="{00000000-0005-0000-0000-000037080000}"/>
    <cellStyle name="Output 2 5 6" xfId="2059" xr:uid="{00000000-0005-0000-0000-000038080000}"/>
    <cellStyle name="Output 2 5 6 2" xfId="2060" xr:uid="{00000000-0005-0000-0000-000039080000}"/>
    <cellStyle name="Output 2 5 7" xfId="2061" xr:uid="{00000000-0005-0000-0000-00003A080000}"/>
    <cellStyle name="Output 2 5 7 2" xfId="2062" xr:uid="{00000000-0005-0000-0000-00003B080000}"/>
    <cellStyle name="Output 2 6" xfId="2063" xr:uid="{00000000-0005-0000-0000-00003C080000}"/>
    <cellStyle name="Output 2 6 2" xfId="2064" xr:uid="{00000000-0005-0000-0000-00003D080000}"/>
    <cellStyle name="Output 2 6 2 2" xfId="2065" xr:uid="{00000000-0005-0000-0000-00003E080000}"/>
    <cellStyle name="Output 2 6 2 2 2" xfId="2066" xr:uid="{00000000-0005-0000-0000-00003F080000}"/>
    <cellStyle name="Output 2 6 2 2 2 2" xfId="2067" xr:uid="{00000000-0005-0000-0000-000040080000}"/>
    <cellStyle name="Output 2 6 2 2 2 2 2" xfId="2068" xr:uid="{00000000-0005-0000-0000-000041080000}"/>
    <cellStyle name="Output 2 6 2 2 2 3" xfId="2069" xr:uid="{00000000-0005-0000-0000-000042080000}"/>
    <cellStyle name="Output 2 6 2 2 2 3 2" xfId="2070" xr:uid="{00000000-0005-0000-0000-000043080000}"/>
    <cellStyle name="Output 2 6 2 2 2 4" xfId="2071" xr:uid="{00000000-0005-0000-0000-000044080000}"/>
    <cellStyle name="Output 2 6 2 2 2 4 2" xfId="2072" xr:uid="{00000000-0005-0000-0000-000045080000}"/>
    <cellStyle name="Output 2 6 2 2 2 5" xfId="2073" xr:uid="{00000000-0005-0000-0000-000046080000}"/>
    <cellStyle name="Output 2 6 2 2 3" xfId="2074" xr:uid="{00000000-0005-0000-0000-000047080000}"/>
    <cellStyle name="Output 2 6 2 2 3 2" xfId="2075" xr:uid="{00000000-0005-0000-0000-000048080000}"/>
    <cellStyle name="Output 2 6 2 2 4" xfId="2076" xr:uid="{00000000-0005-0000-0000-000049080000}"/>
    <cellStyle name="Output 2 6 2 2 4 2" xfId="2077" xr:uid="{00000000-0005-0000-0000-00004A080000}"/>
    <cellStyle name="Output 2 6 2 2 5" xfId="2078" xr:uid="{00000000-0005-0000-0000-00004B080000}"/>
    <cellStyle name="Output 2 6 2 2 5 2" xfId="2079" xr:uid="{00000000-0005-0000-0000-00004C080000}"/>
    <cellStyle name="Output 2 6 2 2 6" xfId="2080" xr:uid="{00000000-0005-0000-0000-00004D080000}"/>
    <cellStyle name="Output 2 6 2 3" xfId="2081" xr:uid="{00000000-0005-0000-0000-00004E080000}"/>
    <cellStyle name="Output 2 6 2 3 2" xfId="2082" xr:uid="{00000000-0005-0000-0000-00004F080000}"/>
    <cellStyle name="Output 2 6 2 3 2 2" xfId="2083" xr:uid="{00000000-0005-0000-0000-000050080000}"/>
    <cellStyle name="Output 2 6 2 3 3" xfId="2084" xr:uid="{00000000-0005-0000-0000-000051080000}"/>
    <cellStyle name="Output 2 6 2 3 3 2" xfId="2085" xr:uid="{00000000-0005-0000-0000-000052080000}"/>
    <cellStyle name="Output 2 6 2 3 4" xfId="2086" xr:uid="{00000000-0005-0000-0000-000053080000}"/>
    <cellStyle name="Output 2 6 2 3 4 2" xfId="2087" xr:uid="{00000000-0005-0000-0000-000054080000}"/>
    <cellStyle name="Output 2 6 2 3 5" xfId="2088" xr:uid="{00000000-0005-0000-0000-000055080000}"/>
    <cellStyle name="Output 2 6 2 4" xfId="2089" xr:uid="{00000000-0005-0000-0000-000056080000}"/>
    <cellStyle name="Output 2 6 2 4 2" xfId="2090" xr:uid="{00000000-0005-0000-0000-000057080000}"/>
    <cellStyle name="Output 2 6 2 5" xfId="2091" xr:uid="{00000000-0005-0000-0000-000058080000}"/>
    <cellStyle name="Output 2 6 2 5 2" xfId="2092" xr:uid="{00000000-0005-0000-0000-000059080000}"/>
    <cellStyle name="Output 2 6 2 6" xfId="2093" xr:uid="{00000000-0005-0000-0000-00005A080000}"/>
    <cellStyle name="Output 2 6 2 6 2" xfId="2094" xr:uid="{00000000-0005-0000-0000-00005B080000}"/>
    <cellStyle name="Output 2 6 2 7" xfId="2095" xr:uid="{00000000-0005-0000-0000-00005C080000}"/>
    <cellStyle name="Output 2 6 3" xfId="2096" xr:uid="{00000000-0005-0000-0000-00005D080000}"/>
    <cellStyle name="Output 2 6 3 2" xfId="2097" xr:uid="{00000000-0005-0000-0000-00005E080000}"/>
    <cellStyle name="Output 2 6 3 2 2" xfId="2098" xr:uid="{00000000-0005-0000-0000-00005F080000}"/>
    <cellStyle name="Output 2 6 3 2 2 2" xfId="2099" xr:uid="{00000000-0005-0000-0000-000060080000}"/>
    <cellStyle name="Output 2 6 3 2 3" xfId="2100" xr:uid="{00000000-0005-0000-0000-000061080000}"/>
    <cellStyle name="Output 2 6 3 2 3 2" xfId="2101" xr:uid="{00000000-0005-0000-0000-000062080000}"/>
    <cellStyle name="Output 2 6 3 2 4" xfId="2102" xr:uid="{00000000-0005-0000-0000-000063080000}"/>
    <cellStyle name="Output 2 6 3 2 4 2" xfId="2103" xr:uid="{00000000-0005-0000-0000-000064080000}"/>
    <cellStyle name="Output 2 6 3 2 5" xfId="2104" xr:uid="{00000000-0005-0000-0000-000065080000}"/>
    <cellStyle name="Output 2 6 3 3" xfId="2105" xr:uid="{00000000-0005-0000-0000-000066080000}"/>
    <cellStyle name="Output 2 6 3 3 2" xfId="2106" xr:uid="{00000000-0005-0000-0000-000067080000}"/>
    <cellStyle name="Output 2 6 3 4" xfId="2107" xr:uid="{00000000-0005-0000-0000-000068080000}"/>
    <cellStyle name="Output 2 6 3 4 2" xfId="2108" xr:uid="{00000000-0005-0000-0000-000069080000}"/>
    <cellStyle name="Output 2 6 3 5" xfId="2109" xr:uid="{00000000-0005-0000-0000-00006A080000}"/>
    <cellStyle name="Output 2 6 3 5 2" xfId="2110" xr:uid="{00000000-0005-0000-0000-00006B080000}"/>
    <cellStyle name="Output 2 6 3 6" xfId="2111" xr:uid="{00000000-0005-0000-0000-00006C080000}"/>
    <cellStyle name="Output 2 6 4" xfId="2112" xr:uid="{00000000-0005-0000-0000-00006D080000}"/>
    <cellStyle name="Output 2 6 4 2" xfId="2113" xr:uid="{00000000-0005-0000-0000-00006E080000}"/>
    <cellStyle name="Output 2 6 4 2 2" xfId="2114" xr:uid="{00000000-0005-0000-0000-00006F080000}"/>
    <cellStyle name="Output 2 6 4 3" xfId="2115" xr:uid="{00000000-0005-0000-0000-000070080000}"/>
    <cellStyle name="Output 2 6 4 3 2" xfId="2116" xr:uid="{00000000-0005-0000-0000-000071080000}"/>
    <cellStyle name="Output 2 6 4 4" xfId="2117" xr:uid="{00000000-0005-0000-0000-000072080000}"/>
    <cellStyle name="Output 2 6 4 4 2" xfId="2118" xr:uid="{00000000-0005-0000-0000-000073080000}"/>
    <cellStyle name="Output 2 6 4 5" xfId="2119" xr:uid="{00000000-0005-0000-0000-000074080000}"/>
    <cellStyle name="Output 2 6 5" xfId="2120" xr:uid="{00000000-0005-0000-0000-000075080000}"/>
    <cellStyle name="Output 2 6 5 2" xfId="2121" xr:uid="{00000000-0005-0000-0000-000076080000}"/>
    <cellStyle name="Output 2 6 6" xfId="2122" xr:uid="{00000000-0005-0000-0000-000077080000}"/>
    <cellStyle name="Output 2 6 6 2" xfId="2123" xr:uid="{00000000-0005-0000-0000-000078080000}"/>
    <cellStyle name="Output 2 6 7" xfId="2124" xr:uid="{00000000-0005-0000-0000-000079080000}"/>
    <cellStyle name="Output 2 6 7 2" xfId="2125" xr:uid="{00000000-0005-0000-0000-00007A080000}"/>
    <cellStyle name="Output 2 7" xfId="2126" xr:uid="{00000000-0005-0000-0000-00007B080000}"/>
    <cellStyle name="Output 2 7 2" xfId="2127" xr:uid="{00000000-0005-0000-0000-00007C080000}"/>
    <cellStyle name="Output 2 7 2 2" xfId="2128" xr:uid="{00000000-0005-0000-0000-00007D080000}"/>
    <cellStyle name="Output 2 7 2 2 2" xfId="2129" xr:uid="{00000000-0005-0000-0000-00007E080000}"/>
    <cellStyle name="Output 2 7 2 2 2 2" xfId="2130" xr:uid="{00000000-0005-0000-0000-00007F080000}"/>
    <cellStyle name="Output 2 7 2 2 2 2 2" xfId="2131" xr:uid="{00000000-0005-0000-0000-000080080000}"/>
    <cellStyle name="Output 2 7 2 2 2 3" xfId="2132" xr:uid="{00000000-0005-0000-0000-000081080000}"/>
    <cellStyle name="Output 2 7 2 2 2 3 2" xfId="2133" xr:uid="{00000000-0005-0000-0000-000082080000}"/>
    <cellStyle name="Output 2 7 2 2 2 4" xfId="2134" xr:uid="{00000000-0005-0000-0000-000083080000}"/>
    <cellStyle name="Output 2 7 2 2 2 4 2" xfId="2135" xr:uid="{00000000-0005-0000-0000-000084080000}"/>
    <cellStyle name="Output 2 7 2 2 2 5" xfId="2136" xr:uid="{00000000-0005-0000-0000-000085080000}"/>
    <cellStyle name="Output 2 7 2 2 3" xfId="2137" xr:uid="{00000000-0005-0000-0000-000086080000}"/>
    <cellStyle name="Output 2 7 2 2 3 2" xfId="2138" xr:uid="{00000000-0005-0000-0000-000087080000}"/>
    <cellStyle name="Output 2 7 2 2 4" xfId="2139" xr:uid="{00000000-0005-0000-0000-000088080000}"/>
    <cellStyle name="Output 2 7 2 2 4 2" xfId="2140" xr:uid="{00000000-0005-0000-0000-000089080000}"/>
    <cellStyle name="Output 2 7 2 2 5" xfId="2141" xr:uid="{00000000-0005-0000-0000-00008A080000}"/>
    <cellStyle name="Output 2 7 2 2 5 2" xfId="2142" xr:uid="{00000000-0005-0000-0000-00008B080000}"/>
    <cellStyle name="Output 2 7 2 2 6" xfId="2143" xr:uid="{00000000-0005-0000-0000-00008C080000}"/>
    <cellStyle name="Output 2 7 2 3" xfId="2144" xr:uid="{00000000-0005-0000-0000-00008D080000}"/>
    <cellStyle name="Output 2 7 2 3 2" xfId="2145" xr:uid="{00000000-0005-0000-0000-00008E080000}"/>
    <cellStyle name="Output 2 7 2 3 2 2" xfId="2146" xr:uid="{00000000-0005-0000-0000-00008F080000}"/>
    <cellStyle name="Output 2 7 2 3 3" xfId="2147" xr:uid="{00000000-0005-0000-0000-000090080000}"/>
    <cellStyle name="Output 2 7 2 3 3 2" xfId="2148" xr:uid="{00000000-0005-0000-0000-000091080000}"/>
    <cellStyle name="Output 2 7 2 3 4" xfId="2149" xr:uid="{00000000-0005-0000-0000-000092080000}"/>
    <cellStyle name="Output 2 7 2 3 4 2" xfId="2150" xr:uid="{00000000-0005-0000-0000-000093080000}"/>
    <cellStyle name="Output 2 7 2 3 5" xfId="2151" xr:uid="{00000000-0005-0000-0000-000094080000}"/>
    <cellStyle name="Output 2 7 2 4" xfId="2152" xr:uid="{00000000-0005-0000-0000-000095080000}"/>
    <cellStyle name="Output 2 7 2 4 2" xfId="2153" xr:uid="{00000000-0005-0000-0000-000096080000}"/>
    <cellStyle name="Output 2 7 2 5" xfId="2154" xr:uid="{00000000-0005-0000-0000-000097080000}"/>
    <cellStyle name="Output 2 7 2 5 2" xfId="2155" xr:uid="{00000000-0005-0000-0000-000098080000}"/>
    <cellStyle name="Output 2 7 2 6" xfId="2156" xr:uid="{00000000-0005-0000-0000-000099080000}"/>
    <cellStyle name="Output 2 7 2 6 2" xfId="2157" xr:uid="{00000000-0005-0000-0000-00009A080000}"/>
    <cellStyle name="Output 2 7 2 7" xfId="2158" xr:uid="{00000000-0005-0000-0000-00009B080000}"/>
    <cellStyle name="Output 2 7 3" xfId="2159" xr:uid="{00000000-0005-0000-0000-00009C080000}"/>
    <cellStyle name="Output 2 7 3 2" xfId="2160" xr:uid="{00000000-0005-0000-0000-00009D080000}"/>
    <cellStyle name="Output 2 7 3 2 2" xfId="2161" xr:uid="{00000000-0005-0000-0000-00009E080000}"/>
    <cellStyle name="Output 2 7 3 2 2 2" xfId="2162" xr:uid="{00000000-0005-0000-0000-00009F080000}"/>
    <cellStyle name="Output 2 7 3 2 3" xfId="2163" xr:uid="{00000000-0005-0000-0000-0000A0080000}"/>
    <cellStyle name="Output 2 7 3 2 3 2" xfId="2164" xr:uid="{00000000-0005-0000-0000-0000A1080000}"/>
    <cellStyle name="Output 2 7 3 2 4" xfId="2165" xr:uid="{00000000-0005-0000-0000-0000A2080000}"/>
    <cellStyle name="Output 2 7 3 2 4 2" xfId="2166" xr:uid="{00000000-0005-0000-0000-0000A3080000}"/>
    <cellStyle name="Output 2 7 3 2 5" xfId="2167" xr:uid="{00000000-0005-0000-0000-0000A4080000}"/>
    <cellStyle name="Output 2 7 3 3" xfId="2168" xr:uid="{00000000-0005-0000-0000-0000A5080000}"/>
    <cellStyle name="Output 2 7 3 3 2" xfId="2169" xr:uid="{00000000-0005-0000-0000-0000A6080000}"/>
    <cellStyle name="Output 2 7 3 4" xfId="2170" xr:uid="{00000000-0005-0000-0000-0000A7080000}"/>
    <cellStyle name="Output 2 7 3 4 2" xfId="2171" xr:uid="{00000000-0005-0000-0000-0000A8080000}"/>
    <cellStyle name="Output 2 7 3 5" xfId="2172" xr:uid="{00000000-0005-0000-0000-0000A9080000}"/>
    <cellStyle name="Output 2 7 3 5 2" xfId="2173" xr:uid="{00000000-0005-0000-0000-0000AA080000}"/>
    <cellStyle name="Output 2 7 3 6" xfId="2174" xr:uid="{00000000-0005-0000-0000-0000AB080000}"/>
    <cellStyle name="Output 2 7 4" xfId="2175" xr:uid="{00000000-0005-0000-0000-0000AC080000}"/>
    <cellStyle name="Output 2 7 4 2" xfId="2176" xr:uid="{00000000-0005-0000-0000-0000AD080000}"/>
    <cellStyle name="Output 2 7 4 2 2" xfId="2177" xr:uid="{00000000-0005-0000-0000-0000AE080000}"/>
    <cellStyle name="Output 2 7 4 3" xfId="2178" xr:uid="{00000000-0005-0000-0000-0000AF080000}"/>
    <cellStyle name="Output 2 7 4 3 2" xfId="2179" xr:uid="{00000000-0005-0000-0000-0000B0080000}"/>
    <cellStyle name="Output 2 7 4 4" xfId="2180" xr:uid="{00000000-0005-0000-0000-0000B1080000}"/>
    <cellStyle name="Output 2 7 4 4 2" xfId="2181" xr:uid="{00000000-0005-0000-0000-0000B2080000}"/>
    <cellStyle name="Output 2 7 4 5" xfId="2182" xr:uid="{00000000-0005-0000-0000-0000B3080000}"/>
    <cellStyle name="Output 2 7 5" xfId="2183" xr:uid="{00000000-0005-0000-0000-0000B4080000}"/>
    <cellStyle name="Output 2 7 5 2" xfId="2184" xr:uid="{00000000-0005-0000-0000-0000B5080000}"/>
    <cellStyle name="Output 2 7 6" xfId="2185" xr:uid="{00000000-0005-0000-0000-0000B6080000}"/>
    <cellStyle name="Output 2 7 6 2" xfId="2186" xr:uid="{00000000-0005-0000-0000-0000B7080000}"/>
    <cellStyle name="Output 2 7 7" xfId="2187" xr:uid="{00000000-0005-0000-0000-0000B8080000}"/>
    <cellStyle name="Output 2 7 7 2" xfId="2188" xr:uid="{00000000-0005-0000-0000-0000B9080000}"/>
    <cellStyle name="Output 2 8" xfId="2189" xr:uid="{00000000-0005-0000-0000-0000BA080000}"/>
    <cellStyle name="Output 2 8 2" xfId="2190" xr:uid="{00000000-0005-0000-0000-0000BB080000}"/>
    <cellStyle name="Output 2 8 2 2" xfId="2191" xr:uid="{00000000-0005-0000-0000-0000BC080000}"/>
    <cellStyle name="Output 2 8 2 2 2" xfId="2192" xr:uid="{00000000-0005-0000-0000-0000BD080000}"/>
    <cellStyle name="Output 2 8 2 2 2 2" xfId="2193" xr:uid="{00000000-0005-0000-0000-0000BE080000}"/>
    <cellStyle name="Output 2 8 2 2 2 2 2" xfId="2194" xr:uid="{00000000-0005-0000-0000-0000BF080000}"/>
    <cellStyle name="Output 2 8 2 2 2 3" xfId="2195" xr:uid="{00000000-0005-0000-0000-0000C0080000}"/>
    <cellStyle name="Output 2 8 2 2 2 3 2" xfId="2196" xr:uid="{00000000-0005-0000-0000-0000C1080000}"/>
    <cellStyle name="Output 2 8 2 2 2 4" xfId="2197" xr:uid="{00000000-0005-0000-0000-0000C2080000}"/>
    <cellStyle name="Output 2 8 2 2 2 4 2" xfId="2198" xr:uid="{00000000-0005-0000-0000-0000C3080000}"/>
    <cellStyle name="Output 2 8 2 2 2 5" xfId="2199" xr:uid="{00000000-0005-0000-0000-0000C4080000}"/>
    <cellStyle name="Output 2 8 2 2 3" xfId="2200" xr:uid="{00000000-0005-0000-0000-0000C5080000}"/>
    <cellStyle name="Output 2 8 2 2 3 2" xfId="2201" xr:uid="{00000000-0005-0000-0000-0000C6080000}"/>
    <cellStyle name="Output 2 8 2 2 4" xfId="2202" xr:uid="{00000000-0005-0000-0000-0000C7080000}"/>
    <cellStyle name="Output 2 8 2 2 4 2" xfId="2203" xr:uid="{00000000-0005-0000-0000-0000C8080000}"/>
    <cellStyle name="Output 2 8 2 2 5" xfId="2204" xr:uid="{00000000-0005-0000-0000-0000C9080000}"/>
    <cellStyle name="Output 2 8 2 2 5 2" xfId="2205" xr:uid="{00000000-0005-0000-0000-0000CA080000}"/>
    <cellStyle name="Output 2 8 2 2 6" xfId="2206" xr:uid="{00000000-0005-0000-0000-0000CB080000}"/>
    <cellStyle name="Output 2 8 2 3" xfId="2207" xr:uid="{00000000-0005-0000-0000-0000CC080000}"/>
    <cellStyle name="Output 2 8 2 3 2" xfId="2208" xr:uid="{00000000-0005-0000-0000-0000CD080000}"/>
    <cellStyle name="Output 2 8 2 3 2 2" xfId="2209" xr:uid="{00000000-0005-0000-0000-0000CE080000}"/>
    <cellStyle name="Output 2 8 2 3 3" xfId="2210" xr:uid="{00000000-0005-0000-0000-0000CF080000}"/>
    <cellStyle name="Output 2 8 2 3 3 2" xfId="2211" xr:uid="{00000000-0005-0000-0000-0000D0080000}"/>
    <cellStyle name="Output 2 8 2 3 4" xfId="2212" xr:uid="{00000000-0005-0000-0000-0000D1080000}"/>
    <cellStyle name="Output 2 8 2 3 4 2" xfId="2213" xr:uid="{00000000-0005-0000-0000-0000D2080000}"/>
    <cellStyle name="Output 2 8 2 3 5" xfId="2214" xr:uid="{00000000-0005-0000-0000-0000D3080000}"/>
    <cellStyle name="Output 2 8 2 4" xfId="2215" xr:uid="{00000000-0005-0000-0000-0000D4080000}"/>
    <cellStyle name="Output 2 8 2 4 2" xfId="2216" xr:uid="{00000000-0005-0000-0000-0000D5080000}"/>
    <cellStyle name="Output 2 8 2 5" xfId="2217" xr:uid="{00000000-0005-0000-0000-0000D6080000}"/>
    <cellStyle name="Output 2 8 2 5 2" xfId="2218" xr:uid="{00000000-0005-0000-0000-0000D7080000}"/>
    <cellStyle name="Output 2 8 2 6" xfId="2219" xr:uid="{00000000-0005-0000-0000-0000D8080000}"/>
    <cellStyle name="Output 2 8 2 6 2" xfId="2220" xr:uid="{00000000-0005-0000-0000-0000D9080000}"/>
    <cellStyle name="Output 2 8 2 7" xfId="2221" xr:uid="{00000000-0005-0000-0000-0000DA080000}"/>
    <cellStyle name="Output 2 8 3" xfId="2222" xr:uid="{00000000-0005-0000-0000-0000DB080000}"/>
    <cellStyle name="Output 2 8 3 2" xfId="2223" xr:uid="{00000000-0005-0000-0000-0000DC080000}"/>
    <cellStyle name="Output 2 8 3 2 2" xfId="2224" xr:uid="{00000000-0005-0000-0000-0000DD080000}"/>
    <cellStyle name="Output 2 8 3 2 2 2" xfId="2225" xr:uid="{00000000-0005-0000-0000-0000DE080000}"/>
    <cellStyle name="Output 2 8 3 2 3" xfId="2226" xr:uid="{00000000-0005-0000-0000-0000DF080000}"/>
    <cellStyle name="Output 2 8 3 2 3 2" xfId="2227" xr:uid="{00000000-0005-0000-0000-0000E0080000}"/>
    <cellStyle name="Output 2 8 3 2 4" xfId="2228" xr:uid="{00000000-0005-0000-0000-0000E1080000}"/>
    <cellStyle name="Output 2 8 3 2 4 2" xfId="2229" xr:uid="{00000000-0005-0000-0000-0000E2080000}"/>
    <cellStyle name="Output 2 8 3 2 5" xfId="2230" xr:uid="{00000000-0005-0000-0000-0000E3080000}"/>
    <cellStyle name="Output 2 8 3 3" xfId="2231" xr:uid="{00000000-0005-0000-0000-0000E4080000}"/>
    <cellStyle name="Output 2 8 3 3 2" xfId="2232" xr:uid="{00000000-0005-0000-0000-0000E5080000}"/>
    <cellStyle name="Output 2 8 3 4" xfId="2233" xr:uid="{00000000-0005-0000-0000-0000E6080000}"/>
    <cellStyle name="Output 2 8 3 4 2" xfId="2234" xr:uid="{00000000-0005-0000-0000-0000E7080000}"/>
    <cellStyle name="Output 2 8 3 5" xfId="2235" xr:uid="{00000000-0005-0000-0000-0000E8080000}"/>
    <cellStyle name="Output 2 8 3 5 2" xfId="2236" xr:uid="{00000000-0005-0000-0000-0000E9080000}"/>
    <cellStyle name="Output 2 8 3 6" xfId="2237" xr:uid="{00000000-0005-0000-0000-0000EA080000}"/>
    <cellStyle name="Output 2 8 4" xfId="2238" xr:uid="{00000000-0005-0000-0000-0000EB080000}"/>
    <cellStyle name="Output 2 8 4 2" xfId="2239" xr:uid="{00000000-0005-0000-0000-0000EC080000}"/>
    <cellStyle name="Output 2 8 4 2 2" xfId="2240" xr:uid="{00000000-0005-0000-0000-0000ED080000}"/>
    <cellStyle name="Output 2 8 4 3" xfId="2241" xr:uid="{00000000-0005-0000-0000-0000EE080000}"/>
    <cellStyle name="Output 2 8 4 3 2" xfId="2242" xr:uid="{00000000-0005-0000-0000-0000EF080000}"/>
    <cellStyle name="Output 2 8 4 4" xfId="2243" xr:uid="{00000000-0005-0000-0000-0000F0080000}"/>
    <cellStyle name="Output 2 8 4 4 2" xfId="2244" xr:uid="{00000000-0005-0000-0000-0000F1080000}"/>
    <cellStyle name="Output 2 8 4 5" xfId="2245" xr:uid="{00000000-0005-0000-0000-0000F2080000}"/>
    <cellStyle name="Output 2 8 5" xfId="2246" xr:uid="{00000000-0005-0000-0000-0000F3080000}"/>
    <cellStyle name="Output 2 8 5 2" xfId="2247" xr:uid="{00000000-0005-0000-0000-0000F4080000}"/>
    <cellStyle name="Output 2 8 6" xfId="2248" xr:uid="{00000000-0005-0000-0000-0000F5080000}"/>
    <cellStyle name="Output 2 8 6 2" xfId="2249" xr:uid="{00000000-0005-0000-0000-0000F6080000}"/>
    <cellStyle name="Output 2 8 7" xfId="2250" xr:uid="{00000000-0005-0000-0000-0000F7080000}"/>
    <cellStyle name="Output 2 8 7 2" xfId="2251" xr:uid="{00000000-0005-0000-0000-0000F8080000}"/>
    <cellStyle name="Output 2 9" xfId="2252" xr:uid="{00000000-0005-0000-0000-0000F9080000}"/>
    <cellStyle name="Output 2 9 2" xfId="2253" xr:uid="{00000000-0005-0000-0000-0000FA080000}"/>
    <cellStyle name="Output 2 9 2 2" xfId="2254" xr:uid="{00000000-0005-0000-0000-0000FB080000}"/>
    <cellStyle name="Output 2 9 2 2 2" xfId="2255" xr:uid="{00000000-0005-0000-0000-0000FC080000}"/>
    <cellStyle name="Output 2 9 2 2 2 2" xfId="2256" xr:uid="{00000000-0005-0000-0000-0000FD080000}"/>
    <cellStyle name="Output 2 9 2 2 2 2 2" xfId="2257" xr:uid="{00000000-0005-0000-0000-0000FE080000}"/>
    <cellStyle name="Output 2 9 2 2 2 3" xfId="2258" xr:uid="{00000000-0005-0000-0000-0000FF080000}"/>
    <cellStyle name="Output 2 9 2 2 2 3 2" xfId="2259" xr:uid="{00000000-0005-0000-0000-000000090000}"/>
    <cellStyle name="Output 2 9 2 2 2 4" xfId="2260" xr:uid="{00000000-0005-0000-0000-000001090000}"/>
    <cellStyle name="Output 2 9 2 2 2 4 2" xfId="2261" xr:uid="{00000000-0005-0000-0000-000002090000}"/>
    <cellStyle name="Output 2 9 2 2 2 5" xfId="2262" xr:uid="{00000000-0005-0000-0000-000003090000}"/>
    <cellStyle name="Output 2 9 2 2 3" xfId="2263" xr:uid="{00000000-0005-0000-0000-000004090000}"/>
    <cellStyle name="Output 2 9 2 2 3 2" xfId="2264" xr:uid="{00000000-0005-0000-0000-000005090000}"/>
    <cellStyle name="Output 2 9 2 2 4" xfId="2265" xr:uid="{00000000-0005-0000-0000-000006090000}"/>
    <cellStyle name="Output 2 9 2 2 4 2" xfId="2266" xr:uid="{00000000-0005-0000-0000-000007090000}"/>
    <cellStyle name="Output 2 9 2 2 5" xfId="2267" xr:uid="{00000000-0005-0000-0000-000008090000}"/>
    <cellStyle name="Output 2 9 2 2 5 2" xfId="2268" xr:uid="{00000000-0005-0000-0000-000009090000}"/>
    <cellStyle name="Output 2 9 2 2 6" xfId="2269" xr:uid="{00000000-0005-0000-0000-00000A090000}"/>
    <cellStyle name="Output 2 9 2 3" xfId="2270" xr:uid="{00000000-0005-0000-0000-00000B090000}"/>
    <cellStyle name="Output 2 9 2 3 2" xfId="2271" xr:uid="{00000000-0005-0000-0000-00000C090000}"/>
    <cellStyle name="Output 2 9 2 3 2 2" xfId="2272" xr:uid="{00000000-0005-0000-0000-00000D090000}"/>
    <cellStyle name="Output 2 9 2 3 3" xfId="2273" xr:uid="{00000000-0005-0000-0000-00000E090000}"/>
    <cellStyle name="Output 2 9 2 3 3 2" xfId="2274" xr:uid="{00000000-0005-0000-0000-00000F090000}"/>
    <cellStyle name="Output 2 9 2 3 4" xfId="2275" xr:uid="{00000000-0005-0000-0000-000010090000}"/>
    <cellStyle name="Output 2 9 2 3 4 2" xfId="2276" xr:uid="{00000000-0005-0000-0000-000011090000}"/>
    <cellStyle name="Output 2 9 2 3 5" xfId="2277" xr:uid="{00000000-0005-0000-0000-000012090000}"/>
    <cellStyle name="Output 2 9 2 4" xfId="2278" xr:uid="{00000000-0005-0000-0000-000013090000}"/>
    <cellStyle name="Output 2 9 2 4 2" xfId="2279" xr:uid="{00000000-0005-0000-0000-000014090000}"/>
    <cellStyle name="Output 2 9 2 5" xfId="2280" xr:uid="{00000000-0005-0000-0000-000015090000}"/>
    <cellStyle name="Output 2 9 2 5 2" xfId="2281" xr:uid="{00000000-0005-0000-0000-000016090000}"/>
    <cellStyle name="Output 2 9 2 6" xfId="2282" xr:uid="{00000000-0005-0000-0000-000017090000}"/>
    <cellStyle name="Output 2 9 2 6 2" xfId="2283" xr:uid="{00000000-0005-0000-0000-000018090000}"/>
    <cellStyle name="Output 2 9 2 7" xfId="2284" xr:uid="{00000000-0005-0000-0000-000019090000}"/>
    <cellStyle name="Output 2 9 3" xfId="2285" xr:uid="{00000000-0005-0000-0000-00001A090000}"/>
    <cellStyle name="Output 2 9 3 2" xfId="2286" xr:uid="{00000000-0005-0000-0000-00001B090000}"/>
    <cellStyle name="Output 2 9 3 2 2" xfId="2287" xr:uid="{00000000-0005-0000-0000-00001C090000}"/>
    <cellStyle name="Output 2 9 3 2 2 2" xfId="2288" xr:uid="{00000000-0005-0000-0000-00001D090000}"/>
    <cellStyle name="Output 2 9 3 2 3" xfId="2289" xr:uid="{00000000-0005-0000-0000-00001E090000}"/>
    <cellStyle name="Output 2 9 3 2 3 2" xfId="2290" xr:uid="{00000000-0005-0000-0000-00001F090000}"/>
    <cellStyle name="Output 2 9 3 2 4" xfId="2291" xr:uid="{00000000-0005-0000-0000-000020090000}"/>
    <cellStyle name="Output 2 9 3 2 4 2" xfId="2292" xr:uid="{00000000-0005-0000-0000-000021090000}"/>
    <cellStyle name="Output 2 9 3 2 5" xfId="2293" xr:uid="{00000000-0005-0000-0000-000022090000}"/>
    <cellStyle name="Output 2 9 3 3" xfId="2294" xr:uid="{00000000-0005-0000-0000-000023090000}"/>
    <cellStyle name="Output 2 9 3 3 2" xfId="2295" xr:uid="{00000000-0005-0000-0000-000024090000}"/>
    <cellStyle name="Output 2 9 3 4" xfId="2296" xr:uid="{00000000-0005-0000-0000-000025090000}"/>
    <cellStyle name="Output 2 9 3 4 2" xfId="2297" xr:uid="{00000000-0005-0000-0000-000026090000}"/>
    <cellStyle name="Output 2 9 3 5" xfId="2298" xr:uid="{00000000-0005-0000-0000-000027090000}"/>
    <cellStyle name="Output 2 9 3 5 2" xfId="2299" xr:uid="{00000000-0005-0000-0000-000028090000}"/>
    <cellStyle name="Output 2 9 3 6" xfId="2300" xr:uid="{00000000-0005-0000-0000-000029090000}"/>
    <cellStyle name="Output 2 9 4" xfId="2301" xr:uid="{00000000-0005-0000-0000-00002A090000}"/>
    <cellStyle name="Output 2 9 4 2" xfId="2302" xr:uid="{00000000-0005-0000-0000-00002B090000}"/>
    <cellStyle name="Output 2 9 4 2 2" xfId="2303" xr:uid="{00000000-0005-0000-0000-00002C090000}"/>
    <cellStyle name="Output 2 9 4 3" xfId="2304" xr:uid="{00000000-0005-0000-0000-00002D090000}"/>
    <cellStyle name="Output 2 9 4 3 2" xfId="2305" xr:uid="{00000000-0005-0000-0000-00002E090000}"/>
    <cellStyle name="Output 2 9 4 4" xfId="2306" xr:uid="{00000000-0005-0000-0000-00002F090000}"/>
    <cellStyle name="Output 2 9 4 4 2" xfId="2307" xr:uid="{00000000-0005-0000-0000-000030090000}"/>
    <cellStyle name="Output 2 9 4 5" xfId="2308" xr:uid="{00000000-0005-0000-0000-000031090000}"/>
    <cellStyle name="Output 2 9 5" xfId="2309" xr:uid="{00000000-0005-0000-0000-000032090000}"/>
    <cellStyle name="Output 2 9 5 2" xfId="2310" xr:uid="{00000000-0005-0000-0000-000033090000}"/>
    <cellStyle name="Output 2 9 6" xfId="2311" xr:uid="{00000000-0005-0000-0000-000034090000}"/>
    <cellStyle name="Output 2 9 6 2" xfId="2312" xr:uid="{00000000-0005-0000-0000-000035090000}"/>
    <cellStyle name="Output 2 9 7" xfId="2313" xr:uid="{00000000-0005-0000-0000-000036090000}"/>
    <cellStyle name="Output 2 9 7 2" xfId="2314" xr:uid="{00000000-0005-0000-0000-000037090000}"/>
    <cellStyle name="Percent" xfId="2908" builtinId="5"/>
    <cellStyle name="Percent 2" xfId="2315" xr:uid="{00000000-0005-0000-0000-000038090000}"/>
    <cellStyle name="Percent 2 2" xfId="2316" xr:uid="{00000000-0005-0000-0000-000039090000}"/>
    <cellStyle name="Percent 2 2 2" xfId="2317" xr:uid="{00000000-0005-0000-0000-00003A090000}"/>
    <cellStyle name="Percent 2 2 2 2" xfId="2318" xr:uid="{00000000-0005-0000-0000-00003B090000}"/>
    <cellStyle name="Percent 2 2 2 2 2" xfId="2319" xr:uid="{00000000-0005-0000-0000-00003C090000}"/>
    <cellStyle name="Percent 2 2 2 3" xfId="2320" xr:uid="{00000000-0005-0000-0000-00003D090000}"/>
    <cellStyle name="Percent 2 2 3" xfId="2321" xr:uid="{00000000-0005-0000-0000-00003E090000}"/>
    <cellStyle name="Percent 2 2 3 2" xfId="2322" xr:uid="{00000000-0005-0000-0000-00003F090000}"/>
    <cellStyle name="Percent 2 2 3 2 2" xfId="2323" xr:uid="{00000000-0005-0000-0000-000040090000}"/>
    <cellStyle name="Percent 2 2 3 3" xfId="2324" xr:uid="{00000000-0005-0000-0000-000041090000}"/>
    <cellStyle name="Percent 2 2 4" xfId="2325" xr:uid="{00000000-0005-0000-0000-000042090000}"/>
    <cellStyle name="Percent 2 2 4 2" xfId="2326" xr:uid="{00000000-0005-0000-0000-000043090000}"/>
    <cellStyle name="Percent 2 2 5" xfId="2327" xr:uid="{00000000-0005-0000-0000-000044090000}"/>
    <cellStyle name="Percent 3" xfId="2328" xr:uid="{00000000-0005-0000-0000-000045090000}"/>
    <cellStyle name="Percent 4" xfId="2329" xr:uid="{00000000-0005-0000-0000-000046090000}"/>
    <cellStyle name="Percent 5" xfId="2330" xr:uid="{00000000-0005-0000-0000-000047090000}"/>
    <cellStyle name="Percent 6" xfId="2331" xr:uid="{00000000-0005-0000-0000-000048090000}"/>
    <cellStyle name="Percent 6 2" xfId="2332" xr:uid="{00000000-0005-0000-0000-000049090000}"/>
    <cellStyle name="Percent 7" xfId="2333" xr:uid="{00000000-0005-0000-0000-00004A090000}"/>
    <cellStyle name="SectionHeader" xfId="2334" xr:uid="{00000000-0005-0000-0000-00004B090000}"/>
    <cellStyle name="TableHeader" xfId="2335" xr:uid="{00000000-0005-0000-0000-00004C090000}"/>
    <cellStyle name="Title 2" xfId="2336" xr:uid="{00000000-0005-0000-0000-00004D090000}"/>
    <cellStyle name="Total 2" xfId="2337" xr:uid="{00000000-0005-0000-0000-00004E090000}"/>
    <cellStyle name="Total 2 10" xfId="2338" xr:uid="{00000000-0005-0000-0000-00004F090000}"/>
    <cellStyle name="Total 2 10 2" xfId="2339" xr:uid="{00000000-0005-0000-0000-000050090000}"/>
    <cellStyle name="Total 2 10 2 2" xfId="2340" xr:uid="{00000000-0005-0000-0000-000051090000}"/>
    <cellStyle name="Total 2 10 2 2 2" xfId="2341" xr:uid="{00000000-0005-0000-0000-000052090000}"/>
    <cellStyle name="Total 2 10 2 2 2 2" xfId="2342" xr:uid="{00000000-0005-0000-0000-000053090000}"/>
    <cellStyle name="Total 2 10 2 2 3" xfId="2343" xr:uid="{00000000-0005-0000-0000-000054090000}"/>
    <cellStyle name="Total 2 10 2 2 3 2" xfId="2344" xr:uid="{00000000-0005-0000-0000-000055090000}"/>
    <cellStyle name="Total 2 10 2 2 4" xfId="2345" xr:uid="{00000000-0005-0000-0000-000056090000}"/>
    <cellStyle name="Total 2 10 2 2 4 2" xfId="2346" xr:uid="{00000000-0005-0000-0000-000057090000}"/>
    <cellStyle name="Total 2 10 2 2 5" xfId="2347" xr:uid="{00000000-0005-0000-0000-000058090000}"/>
    <cellStyle name="Total 2 10 2 3" xfId="2348" xr:uid="{00000000-0005-0000-0000-000059090000}"/>
    <cellStyle name="Total 2 10 2 3 2" xfId="2349" xr:uid="{00000000-0005-0000-0000-00005A090000}"/>
    <cellStyle name="Total 2 10 2 4" xfId="2350" xr:uid="{00000000-0005-0000-0000-00005B090000}"/>
    <cellStyle name="Total 2 10 2 4 2" xfId="2351" xr:uid="{00000000-0005-0000-0000-00005C090000}"/>
    <cellStyle name="Total 2 10 2 5" xfId="2352" xr:uid="{00000000-0005-0000-0000-00005D090000}"/>
    <cellStyle name="Total 2 10 2 5 2" xfId="2353" xr:uid="{00000000-0005-0000-0000-00005E090000}"/>
    <cellStyle name="Total 2 10 2 6" xfId="2354" xr:uid="{00000000-0005-0000-0000-00005F090000}"/>
    <cellStyle name="Total 2 10 3" xfId="2355" xr:uid="{00000000-0005-0000-0000-000060090000}"/>
    <cellStyle name="Total 2 10 3 2" xfId="2356" xr:uid="{00000000-0005-0000-0000-000061090000}"/>
    <cellStyle name="Total 2 10 3 2 2" xfId="2357" xr:uid="{00000000-0005-0000-0000-000062090000}"/>
    <cellStyle name="Total 2 10 3 3" xfId="2358" xr:uid="{00000000-0005-0000-0000-000063090000}"/>
    <cellStyle name="Total 2 10 3 3 2" xfId="2359" xr:uid="{00000000-0005-0000-0000-000064090000}"/>
    <cellStyle name="Total 2 10 3 4" xfId="2360" xr:uid="{00000000-0005-0000-0000-000065090000}"/>
    <cellStyle name="Total 2 10 3 4 2" xfId="2361" xr:uid="{00000000-0005-0000-0000-000066090000}"/>
    <cellStyle name="Total 2 10 3 5" xfId="2362" xr:uid="{00000000-0005-0000-0000-000067090000}"/>
    <cellStyle name="Total 2 10 4" xfId="2363" xr:uid="{00000000-0005-0000-0000-000068090000}"/>
    <cellStyle name="Total 2 10 4 2" xfId="2364" xr:uid="{00000000-0005-0000-0000-000069090000}"/>
    <cellStyle name="Total 2 10 5" xfId="2365" xr:uid="{00000000-0005-0000-0000-00006A090000}"/>
    <cellStyle name="Total 2 10 5 2" xfId="2366" xr:uid="{00000000-0005-0000-0000-00006B090000}"/>
    <cellStyle name="Total 2 10 6" xfId="2367" xr:uid="{00000000-0005-0000-0000-00006C090000}"/>
    <cellStyle name="Total 2 10 6 2" xfId="2368" xr:uid="{00000000-0005-0000-0000-00006D090000}"/>
    <cellStyle name="Total 2 10 7" xfId="2369" xr:uid="{00000000-0005-0000-0000-00006E090000}"/>
    <cellStyle name="Total 2 11" xfId="2370" xr:uid="{00000000-0005-0000-0000-00006F090000}"/>
    <cellStyle name="Total 2 11 2" xfId="2371" xr:uid="{00000000-0005-0000-0000-000070090000}"/>
    <cellStyle name="Total 2 11 2 2" xfId="2372" xr:uid="{00000000-0005-0000-0000-000071090000}"/>
    <cellStyle name="Total 2 11 2 2 2" xfId="2373" xr:uid="{00000000-0005-0000-0000-000072090000}"/>
    <cellStyle name="Total 2 11 2 3" xfId="2374" xr:uid="{00000000-0005-0000-0000-000073090000}"/>
    <cellStyle name="Total 2 11 2 3 2" xfId="2375" xr:uid="{00000000-0005-0000-0000-000074090000}"/>
    <cellStyle name="Total 2 11 2 4" xfId="2376" xr:uid="{00000000-0005-0000-0000-000075090000}"/>
    <cellStyle name="Total 2 11 2 4 2" xfId="2377" xr:uid="{00000000-0005-0000-0000-000076090000}"/>
    <cellStyle name="Total 2 11 2 5" xfId="2378" xr:uid="{00000000-0005-0000-0000-000077090000}"/>
    <cellStyle name="Total 2 11 3" xfId="2379" xr:uid="{00000000-0005-0000-0000-000078090000}"/>
    <cellStyle name="Total 2 11 3 2" xfId="2380" xr:uid="{00000000-0005-0000-0000-000079090000}"/>
    <cellStyle name="Total 2 11 4" xfId="2381" xr:uid="{00000000-0005-0000-0000-00007A090000}"/>
    <cellStyle name="Total 2 11 4 2" xfId="2382" xr:uid="{00000000-0005-0000-0000-00007B090000}"/>
    <cellStyle name="Total 2 11 5" xfId="2383" xr:uid="{00000000-0005-0000-0000-00007C090000}"/>
    <cellStyle name="Total 2 11 5 2" xfId="2384" xr:uid="{00000000-0005-0000-0000-00007D090000}"/>
    <cellStyle name="Total 2 11 6" xfId="2385" xr:uid="{00000000-0005-0000-0000-00007E090000}"/>
    <cellStyle name="Total 2 12" xfId="2386" xr:uid="{00000000-0005-0000-0000-00007F090000}"/>
    <cellStyle name="Total 2 12 2" xfId="2387" xr:uid="{00000000-0005-0000-0000-000080090000}"/>
    <cellStyle name="Total 2 12 2 2" xfId="2388" xr:uid="{00000000-0005-0000-0000-000081090000}"/>
    <cellStyle name="Total 2 12 3" xfId="2389" xr:uid="{00000000-0005-0000-0000-000082090000}"/>
    <cellStyle name="Total 2 12 3 2" xfId="2390" xr:uid="{00000000-0005-0000-0000-000083090000}"/>
    <cellStyle name="Total 2 12 4" xfId="2391" xr:uid="{00000000-0005-0000-0000-000084090000}"/>
    <cellStyle name="Total 2 12 4 2" xfId="2392" xr:uid="{00000000-0005-0000-0000-000085090000}"/>
    <cellStyle name="Total 2 12 5" xfId="2393" xr:uid="{00000000-0005-0000-0000-000086090000}"/>
    <cellStyle name="Total 2 13" xfId="2394" xr:uid="{00000000-0005-0000-0000-000087090000}"/>
    <cellStyle name="Total 2 13 2" xfId="2395" xr:uid="{00000000-0005-0000-0000-000088090000}"/>
    <cellStyle name="Total 2 14" xfId="2396" xr:uid="{00000000-0005-0000-0000-000089090000}"/>
    <cellStyle name="Total 2 14 2" xfId="2397" xr:uid="{00000000-0005-0000-0000-00008A090000}"/>
    <cellStyle name="Total 2 15" xfId="2398" xr:uid="{00000000-0005-0000-0000-00008B090000}"/>
    <cellStyle name="Total 2 15 2" xfId="2399" xr:uid="{00000000-0005-0000-0000-00008C090000}"/>
    <cellStyle name="Total 2 2" xfId="2400" xr:uid="{00000000-0005-0000-0000-00008D090000}"/>
    <cellStyle name="Total 2 2 2" xfId="2401" xr:uid="{00000000-0005-0000-0000-00008E090000}"/>
    <cellStyle name="Total 2 2 2 2" xfId="2402" xr:uid="{00000000-0005-0000-0000-00008F090000}"/>
    <cellStyle name="Total 2 2 2 2 2" xfId="2403" xr:uid="{00000000-0005-0000-0000-000090090000}"/>
    <cellStyle name="Total 2 2 2 2 2 2" xfId="2404" xr:uid="{00000000-0005-0000-0000-000091090000}"/>
    <cellStyle name="Total 2 2 2 2 2 2 2" xfId="2405" xr:uid="{00000000-0005-0000-0000-000092090000}"/>
    <cellStyle name="Total 2 2 2 2 2 3" xfId="2406" xr:uid="{00000000-0005-0000-0000-000093090000}"/>
    <cellStyle name="Total 2 2 2 2 2 3 2" xfId="2407" xr:uid="{00000000-0005-0000-0000-000094090000}"/>
    <cellStyle name="Total 2 2 2 2 2 4" xfId="2408" xr:uid="{00000000-0005-0000-0000-000095090000}"/>
    <cellStyle name="Total 2 2 2 2 2 4 2" xfId="2409" xr:uid="{00000000-0005-0000-0000-000096090000}"/>
    <cellStyle name="Total 2 2 2 2 2 5" xfId="2410" xr:uid="{00000000-0005-0000-0000-000097090000}"/>
    <cellStyle name="Total 2 2 2 2 3" xfId="2411" xr:uid="{00000000-0005-0000-0000-000098090000}"/>
    <cellStyle name="Total 2 2 2 2 3 2" xfId="2412" xr:uid="{00000000-0005-0000-0000-000099090000}"/>
    <cellStyle name="Total 2 2 2 2 4" xfId="2413" xr:uid="{00000000-0005-0000-0000-00009A090000}"/>
    <cellStyle name="Total 2 2 2 2 4 2" xfId="2414" xr:uid="{00000000-0005-0000-0000-00009B090000}"/>
    <cellStyle name="Total 2 2 2 2 5" xfId="2415" xr:uid="{00000000-0005-0000-0000-00009C090000}"/>
    <cellStyle name="Total 2 2 2 2 5 2" xfId="2416" xr:uid="{00000000-0005-0000-0000-00009D090000}"/>
    <cellStyle name="Total 2 2 2 2 6" xfId="2417" xr:uid="{00000000-0005-0000-0000-00009E090000}"/>
    <cellStyle name="Total 2 2 2 3" xfId="2418" xr:uid="{00000000-0005-0000-0000-00009F090000}"/>
    <cellStyle name="Total 2 2 2 3 2" xfId="2419" xr:uid="{00000000-0005-0000-0000-0000A0090000}"/>
    <cellStyle name="Total 2 2 2 3 2 2" xfId="2420" xr:uid="{00000000-0005-0000-0000-0000A1090000}"/>
    <cellStyle name="Total 2 2 2 3 3" xfId="2421" xr:uid="{00000000-0005-0000-0000-0000A2090000}"/>
    <cellStyle name="Total 2 2 2 3 3 2" xfId="2422" xr:uid="{00000000-0005-0000-0000-0000A3090000}"/>
    <cellStyle name="Total 2 2 2 3 4" xfId="2423" xr:uid="{00000000-0005-0000-0000-0000A4090000}"/>
    <cellStyle name="Total 2 2 2 3 4 2" xfId="2424" xr:uid="{00000000-0005-0000-0000-0000A5090000}"/>
    <cellStyle name="Total 2 2 2 3 5" xfId="2425" xr:uid="{00000000-0005-0000-0000-0000A6090000}"/>
    <cellStyle name="Total 2 2 2 4" xfId="2426" xr:uid="{00000000-0005-0000-0000-0000A7090000}"/>
    <cellStyle name="Total 2 2 2 4 2" xfId="2427" xr:uid="{00000000-0005-0000-0000-0000A8090000}"/>
    <cellStyle name="Total 2 2 2 5" xfId="2428" xr:uid="{00000000-0005-0000-0000-0000A9090000}"/>
    <cellStyle name="Total 2 2 2 5 2" xfId="2429" xr:uid="{00000000-0005-0000-0000-0000AA090000}"/>
    <cellStyle name="Total 2 2 2 6" xfId="2430" xr:uid="{00000000-0005-0000-0000-0000AB090000}"/>
    <cellStyle name="Total 2 2 2 6 2" xfId="2431" xr:uid="{00000000-0005-0000-0000-0000AC090000}"/>
    <cellStyle name="Total 2 2 2 7" xfId="2432" xr:uid="{00000000-0005-0000-0000-0000AD090000}"/>
    <cellStyle name="Total 2 2 3" xfId="2433" xr:uid="{00000000-0005-0000-0000-0000AE090000}"/>
    <cellStyle name="Total 2 2 3 2" xfId="2434" xr:uid="{00000000-0005-0000-0000-0000AF090000}"/>
    <cellStyle name="Total 2 2 3 2 2" xfId="2435" xr:uid="{00000000-0005-0000-0000-0000B0090000}"/>
    <cellStyle name="Total 2 2 3 2 2 2" xfId="2436" xr:uid="{00000000-0005-0000-0000-0000B1090000}"/>
    <cellStyle name="Total 2 2 3 2 3" xfId="2437" xr:uid="{00000000-0005-0000-0000-0000B2090000}"/>
    <cellStyle name="Total 2 2 3 2 3 2" xfId="2438" xr:uid="{00000000-0005-0000-0000-0000B3090000}"/>
    <cellStyle name="Total 2 2 3 2 4" xfId="2439" xr:uid="{00000000-0005-0000-0000-0000B4090000}"/>
    <cellStyle name="Total 2 2 3 2 4 2" xfId="2440" xr:uid="{00000000-0005-0000-0000-0000B5090000}"/>
    <cellStyle name="Total 2 2 3 2 5" xfId="2441" xr:uid="{00000000-0005-0000-0000-0000B6090000}"/>
    <cellStyle name="Total 2 2 3 3" xfId="2442" xr:uid="{00000000-0005-0000-0000-0000B7090000}"/>
    <cellStyle name="Total 2 2 3 3 2" xfId="2443" xr:uid="{00000000-0005-0000-0000-0000B8090000}"/>
    <cellStyle name="Total 2 2 3 4" xfId="2444" xr:uid="{00000000-0005-0000-0000-0000B9090000}"/>
    <cellStyle name="Total 2 2 3 4 2" xfId="2445" xr:uid="{00000000-0005-0000-0000-0000BA090000}"/>
    <cellStyle name="Total 2 2 3 5" xfId="2446" xr:uid="{00000000-0005-0000-0000-0000BB090000}"/>
    <cellStyle name="Total 2 2 3 5 2" xfId="2447" xr:uid="{00000000-0005-0000-0000-0000BC090000}"/>
    <cellStyle name="Total 2 2 3 6" xfId="2448" xr:uid="{00000000-0005-0000-0000-0000BD090000}"/>
    <cellStyle name="Total 2 2 4" xfId="2449" xr:uid="{00000000-0005-0000-0000-0000BE090000}"/>
    <cellStyle name="Total 2 2 4 2" xfId="2450" xr:uid="{00000000-0005-0000-0000-0000BF090000}"/>
    <cellStyle name="Total 2 2 4 2 2" xfId="2451" xr:uid="{00000000-0005-0000-0000-0000C0090000}"/>
    <cellStyle name="Total 2 2 4 3" xfId="2452" xr:uid="{00000000-0005-0000-0000-0000C1090000}"/>
    <cellStyle name="Total 2 2 4 3 2" xfId="2453" xr:uid="{00000000-0005-0000-0000-0000C2090000}"/>
    <cellStyle name="Total 2 2 4 4" xfId="2454" xr:uid="{00000000-0005-0000-0000-0000C3090000}"/>
    <cellStyle name="Total 2 2 4 4 2" xfId="2455" xr:uid="{00000000-0005-0000-0000-0000C4090000}"/>
    <cellStyle name="Total 2 2 4 5" xfId="2456" xr:uid="{00000000-0005-0000-0000-0000C5090000}"/>
    <cellStyle name="Total 2 2 5" xfId="2457" xr:uid="{00000000-0005-0000-0000-0000C6090000}"/>
    <cellStyle name="Total 2 2 5 2" xfId="2458" xr:uid="{00000000-0005-0000-0000-0000C7090000}"/>
    <cellStyle name="Total 2 2 6" xfId="2459" xr:uid="{00000000-0005-0000-0000-0000C8090000}"/>
    <cellStyle name="Total 2 2 6 2" xfId="2460" xr:uid="{00000000-0005-0000-0000-0000C9090000}"/>
    <cellStyle name="Total 2 2 7" xfId="2461" xr:uid="{00000000-0005-0000-0000-0000CA090000}"/>
    <cellStyle name="Total 2 2 7 2" xfId="2462" xr:uid="{00000000-0005-0000-0000-0000CB090000}"/>
    <cellStyle name="Total 2 3" xfId="2463" xr:uid="{00000000-0005-0000-0000-0000CC090000}"/>
    <cellStyle name="Total 2 3 2" xfId="2464" xr:uid="{00000000-0005-0000-0000-0000CD090000}"/>
    <cellStyle name="Total 2 3 2 2" xfId="2465" xr:uid="{00000000-0005-0000-0000-0000CE090000}"/>
    <cellStyle name="Total 2 3 2 2 2" xfId="2466" xr:uid="{00000000-0005-0000-0000-0000CF090000}"/>
    <cellStyle name="Total 2 3 2 2 2 2" xfId="2467" xr:uid="{00000000-0005-0000-0000-0000D0090000}"/>
    <cellStyle name="Total 2 3 2 2 2 2 2" xfId="2468" xr:uid="{00000000-0005-0000-0000-0000D1090000}"/>
    <cellStyle name="Total 2 3 2 2 2 3" xfId="2469" xr:uid="{00000000-0005-0000-0000-0000D2090000}"/>
    <cellStyle name="Total 2 3 2 2 2 3 2" xfId="2470" xr:uid="{00000000-0005-0000-0000-0000D3090000}"/>
    <cellStyle name="Total 2 3 2 2 2 4" xfId="2471" xr:uid="{00000000-0005-0000-0000-0000D4090000}"/>
    <cellStyle name="Total 2 3 2 2 2 4 2" xfId="2472" xr:uid="{00000000-0005-0000-0000-0000D5090000}"/>
    <cellStyle name="Total 2 3 2 2 2 5" xfId="2473" xr:uid="{00000000-0005-0000-0000-0000D6090000}"/>
    <cellStyle name="Total 2 3 2 2 3" xfId="2474" xr:uid="{00000000-0005-0000-0000-0000D7090000}"/>
    <cellStyle name="Total 2 3 2 2 3 2" xfId="2475" xr:uid="{00000000-0005-0000-0000-0000D8090000}"/>
    <cellStyle name="Total 2 3 2 2 4" xfId="2476" xr:uid="{00000000-0005-0000-0000-0000D9090000}"/>
    <cellStyle name="Total 2 3 2 2 4 2" xfId="2477" xr:uid="{00000000-0005-0000-0000-0000DA090000}"/>
    <cellStyle name="Total 2 3 2 2 5" xfId="2478" xr:uid="{00000000-0005-0000-0000-0000DB090000}"/>
    <cellStyle name="Total 2 3 2 2 5 2" xfId="2479" xr:uid="{00000000-0005-0000-0000-0000DC090000}"/>
    <cellStyle name="Total 2 3 2 2 6" xfId="2480" xr:uid="{00000000-0005-0000-0000-0000DD090000}"/>
    <cellStyle name="Total 2 3 2 3" xfId="2481" xr:uid="{00000000-0005-0000-0000-0000DE090000}"/>
    <cellStyle name="Total 2 3 2 3 2" xfId="2482" xr:uid="{00000000-0005-0000-0000-0000DF090000}"/>
    <cellStyle name="Total 2 3 2 3 2 2" xfId="2483" xr:uid="{00000000-0005-0000-0000-0000E0090000}"/>
    <cellStyle name="Total 2 3 2 3 3" xfId="2484" xr:uid="{00000000-0005-0000-0000-0000E1090000}"/>
    <cellStyle name="Total 2 3 2 3 3 2" xfId="2485" xr:uid="{00000000-0005-0000-0000-0000E2090000}"/>
    <cellStyle name="Total 2 3 2 3 4" xfId="2486" xr:uid="{00000000-0005-0000-0000-0000E3090000}"/>
    <cellStyle name="Total 2 3 2 3 4 2" xfId="2487" xr:uid="{00000000-0005-0000-0000-0000E4090000}"/>
    <cellStyle name="Total 2 3 2 3 5" xfId="2488" xr:uid="{00000000-0005-0000-0000-0000E5090000}"/>
    <cellStyle name="Total 2 3 2 4" xfId="2489" xr:uid="{00000000-0005-0000-0000-0000E6090000}"/>
    <cellStyle name="Total 2 3 2 4 2" xfId="2490" xr:uid="{00000000-0005-0000-0000-0000E7090000}"/>
    <cellStyle name="Total 2 3 2 5" xfId="2491" xr:uid="{00000000-0005-0000-0000-0000E8090000}"/>
    <cellStyle name="Total 2 3 2 5 2" xfId="2492" xr:uid="{00000000-0005-0000-0000-0000E9090000}"/>
    <cellStyle name="Total 2 3 2 6" xfId="2493" xr:uid="{00000000-0005-0000-0000-0000EA090000}"/>
    <cellStyle name="Total 2 3 2 6 2" xfId="2494" xr:uid="{00000000-0005-0000-0000-0000EB090000}"/>
    <cellStyle name="Total 2 3 2 7" xfId="2495" xr:uid="{00000000-0005-0000-0000-0000EC090000}"/>
    <cellStyle name="Total 2 3 3" xfId="2496" xr:uid="{00000000-0005-0000-0000-0000ED090000}"/>
    <cellStyle name="Total 2 3 3 2" xfId="2497" xr:uid="{00000000-0005-0000-0000-0000EE090000}"/>
    <cellStyle name="Total 2 3 3 2 2" xfId="2498" xr:uid="{00000000-0005-0000-0000-0000EF090000}"/>
    <cellStyle name="Total 2 3 3 2 2 2" xfId="2499" xr:uid="{00000000-0005-0000-0000-0000F0090000}"/>
    <cellStyle name="Total 2 3 3 2 3" xfId="2500" xr:uid="{00000000-0005-0000-0000-0000F1090000}"/>
    <cellStyle name="Total 2 3 3 2 3 2" xfId="2501" xr:uid="{00000000-0005-0000-0000-0000F2090000}"/>
    <cellStyle name="Total 2 3 3 2 4" xfId="2502" xr:uid="{00000000-0005-0000-0000-0000F3090000}"/>
    <cellStyle name="Total 2 3 3 2 4 2" xfId="2503" xr:uid="{00000000-0005-0000-0000-0000F4090000}"/>
    <cellStyle name="Total 2 3 3 2 5" xfId="2504" xr:uid="{00000000-0005-0000-0000-0000F5090000}"/>
    <cellStyle name="Total 2 3 3 3" xfId="2505" xr:uid="{00000000-0005-0000-0000-0000F6090000}"/>
    <cellStyle name="Total 2 3 3 3 2" xfId="2506" xr:uid="{00000000-0005-0000-0000-0000F7090000}"/>
    <cellStyle name="Total 2 3 3 4" xfId="2507" xr:uid="{00000000-0005-0000-0000-0000F8090000}"/>
    <cellStyle name="Total 2 3 3 4 2" xfId="2508" xr:uid="{00000000-0005-0000-0000-0000F9090000}"/>
    <cellStyle name="Total 2 3 3 5" xfId="2509" xr:uid="{00000000-0005-0000-0000-0000FA090000}"/>
    <cellStyle name="Total 2 3 3 5 2" xfId="2510" xr:uid="{00000000-0005-0000-0000-0000FB090000}"/>
    <cellStyle name="Total 2 3 3 6" xfId="2511" xr:uid="{00000000-0005-0000-0000-0000FC090000}"/>
    <cellStyle name="Total 2 3 4" xfId="2512" xr:uid="{00000000-0005-0000-0000-0000FD090000}"/>
    <cellStyle name="Total 2 3 4 2" xfId="2513" xr:uid="{00000000-0005-0000-0000-0000FE090000}"/>
    <cellStyle name="Total 2 3 4 2 2" xfId="2514" xr:uid="{00000000-0005-0000-0000-0000FF090000}"/>
    <cellStyle name="Total 2 3 4 3" xfId="2515" xr:uid="{00000000-0005-0000-0000-0000000A0000}"/>
    <cellStyle name="Total 2 3 4 3 2" xfId="2516" xr:uid="{00000000-0005-0000-0000-0000010A0000}"/>
    <cellStyle name="Total 2 3 4 4" xfId="2517" xr:uid="{00000000-0005-0000-0000-0000020A0000}"/>
    <cellStyle name="Total 2 3 4 4 2" xfId="2518" xr:uid="{00000000-0005-0000-0000-0000030A0000}"/>
    <cellStyle name="Total 2 3 4 5" xfId="2519" xr:uid="{00000000-0005-0000-0000-0000040A0000}"/>
    <cellStyle name="Total 2 3 5" xfId="2520" xr:uid="{00000000-0005-0000-0000-0000050A0000}"/>
    <cellStyle name="Total 2 3 5 2" xfId="2521" xr:uid="{00000000-0005-0000-0000-0000060A0000}"/>
    <cellStyle name="Total 2 3 6" xfId="2522" xr:uid="{00000000-0005-0000-0000-0000070A0000}"/>
    <cellStyle name="Total 2 3 6 2" xfId="2523" xr:uid="{00000000-0005-0000-0000-0000080A0000}"/>
    <cellStyle name="Total 2 3 7" xfId="2524" xr:uid="{00000000-0005-0000-0000-0000090A0000}"/>
    <cellStyle name="Total 2 3 7 2" xfId="2525" xr:uid="{00000000-0005-0000-0000-00000A0A0000}"/>
    <cellStyle name="Total 2 4" xfId="2526" xr:uid="{00000000-0005-0000-0000-00000B0A0000}"/>
    <cellStyle name="Total 2 4 2" xfId="2527" xr:uid="{00000000-0005-0000-0000-00000C0A0000}"/>
    <cellStyle name="Total 2 4 2 2" xfId="2528" xr:uid="{00000000-0005-0000-0000-00000D0A0000}"/>
    <cellStyle name="Total 2 4 2 2 2" xfId="2529" xr:uid="{00000000-0005-0000-0000-00000E0A0000}"/>
    <cellStyle name="Total 2 4 2 2 2 2" xfId="2530" xr:uid="{00000000-0005-0000-0000-00000F0A0000}"/>
    <cellStyle name="Total 2 4 2 2 2 2 2" xfId="2531" xr:uid="{00000000-0005-0000-0000-0000100A0000}"/>
    <cellStyle name="Total 2 4 2 2 2 3" xfId="2532" xr:uid="{00000000-0005-0000-0000-0000110A0000}"/>
    <cellStyle name="Total 2 4 2 2 2 3 2" xfId="2533" xr:uid="{00000000-0005-0000-0000-0000120A0000}"/>
    <cellStyle name="Total 2 4 2 2 2 4" xfId="2534" xr:uid="{00000000-0005-0000-0000-0000130A0000}"/>
    <cellStyle name="Total 2 4 2 2 2 4 2" xfId="2535" xr:uid="{00000000-0005-0000-0000-0000140A0000}"/>
    <cellStyle name="Total 2 4 2 2 2 5" xfId="2536" xr:uid="{00000000-0005-0000-0000-0000150A0000}"/>
    <cellStyle name="Total 2 4 2 2 3" xfId="2537" xr:uid="{00000000-0005-0000-0000-0000160A0000}"/>
    <cellStyle name="Total 2 4 2 2 3 2" xfId="2538" xr:uid="{00000000-0005-0000-0000-0000170A0000}"/>
    <cellStyle name="Total 2 4 2 2 4" xfId="2539" xr:uid="{00000000-0005-0000-0000-0000180A0000}"/>
    <cellStyle name="Total 2 4 2 2 4 2" xfId="2540" xr:uid="{00000000-0005-0000-0000-0000190A0000}"/>
    <cellStyle name="Total 2 4 2 2 5" xfId="2541" xr:uid="{00000000-0005-0000-0000-00001A0A0000}"/>
    <cellStyle name="Total 2 4 2 2 5 2" xfId="2542" xr:uid="{00000000-0005-0000-0000-00001B0A0000}"/>
    <cellStyle name="Total 2 4 2 2 6" xfId="2543" xr:uid="{00000000-0005-0000-0000-00001C0A0000}"/>
    <cellStyle name="Total 2 4 2 3" xfId="2544" xr:uid="{00000000-0005-0000-0000-00001D0A0000}"/>
    <cellStyle name="Total 2 4 2 3 2" xfId="2545" xr:uid="{00000000-0005-0000-0000-00001E0A0000}"/>
    <cellStyle name="Total 2 4 2 3 2 2" xfId="2546" xr:uid="{00000000-0005-0000-0000-00001F0A0000}"/>
    <cellStyle name="Total 2 4 2 3 3" xfId="2547" xr:uid="{00000000-0005-0000-0000-0000200A0000}"/>
    <cellStyle name="Total 2 4 2 3 3 2" xfId="2548" xr:uid="{00000000-0005-0000-0000-0000210A0000}"/>
    <cellStyle name="Total 2 4 2 3 4" xfId="2549" xr:uid="{00000000-0005-0000-0000-0000220A0000}"/>
    <cellStyle name="Total 2 4 2 3 4 2" xfId="2550" xr:uid="{00000000-0005-0000-0000-0000230A0000}"/>
    <cellStyle name="Total 2 4 2 3 5" xfId="2551" xr:uid="{00000000-0005-0000-0000-0000240A0000}"/>
    <cellStyle name="Total 2 4 2 4" xfId="2552" xr:uid="{00000000-0005-0000-0000-0000250A0000}"/>
    <cellStyle name="Total 2 4 2 4 2" xfId="2553" xr:uid="{00000000-0005-0000-0000-0000260A0000}"/>
    <cellStyle name="Total 2 4 2 5" xfId="2554" xr:uid="{00000000-0005-0000-0000-0000270A0000}"/>
    <cellStyle name="Total 2 4 2 5 2" xfId="2555" xr:uid="{00000000-0005-0000-0000-0000280A0000}"/>
    <cellStyle name="Total 2 4 2 6" xfId="2556" xr:uid="{00000000-0005-0000-0000-0000290A0000}"/>
    <cellStyle name="Total 2 4 2 6 2" xfId="2557" xr:uid="{00000000-0005-0000-0000-00002A0A0000}"/>
    <cellStyle name="Total 2 4 2 7" xfId="2558" xr:uid="{00000000-0005-0000-0000-00002B0A0000}"/>
    <cellStyle name="Total 2 4 3" xfId="2559" xr:uid="{00000000-0005-0000-0000-00002C0A0000}"/>
    <cellStyle name="Total 2 4 3 2" xfId="2560" xr:uid="{00000000-0005-0000-0000-00002D0A0000}"/>
    <cellStyle name="Total 2 4 3 2 2" xfId="2561" xr:uid="{00000000-0005-0000-0000-00002E0A0000}"/>
    <cellStyle name="Total 2 4 3 2 2 2" xfId="2562" xr:uid="{00000000-0005-0000-0000-00002F0A0000}"/>
    <cellStyle name="Total 2 4 3 2 3" xfId="2563" xr:uid="{00000000-0005-0000-0000-0000300A0000}"/>
    <cellStyle name="Total 2 4 3 2 3 2" xfId="2564" xr:uid="{00000000-0005-0000-0000-0000310A0000}"/>
    <cellStyle name="Total 2 4 3 2 4" xfId="2565" xr:uid="{00000000-0005-0000-0000-0000320A0000}"/>
    <cellStyle name="Total 2 4 3 2 4 2" xfId="2566" xr:uid="{00000000-0005-0000-0000-0000330A0000}"/>
    <cellStyle name="Total 2 4 3 2 5" xfId="2567" xr:uid="{00000000-0005-0000-0000-0000340A0000}"/>
    <cellStyle name="Total 2 4 3 3" xfId="2568" xr:uid="{00000000-0005-0000-0000-0000350A0000}"/>
    <cellStyle name="Total 2 4 3 3 2" xfId="2569" xr:uid="{00000000-0005-0000-0000-0000360A0000}"/>
    <cellStyle name="Total 2 4 3 4" xfId="2570" xr:uid="{00000000-0005-0000-0000-0000370A0000}"/>
    <cellStyle name="Total 2 4 3 4 2" xfId="2571" xr:uid="{00000000-0005-0000-0000-0000380A0000}"/>
    <cellStyle name="Total 2 4 3 5" xfId="2572" xr:uid="{00000000-0005-0000-0000-0000390A0000}"/>
    <cellStyle name="Total 2 4 3 5 2" xfId="2573" xr:uid="{00000000-0005-0000-0000-00003A0A0000}"/>
    <cellStyle name="Total 2 4 3 6" xfId="2574" xr:uid="{00000000-0005-0000-0000-00003B0A0000}"/>
    <cellStyle name="Total 2 4 4" xfId="2575" xr:uid="{00000000-0005-0000-0000-00003C0A0000}"/>
    <cellStyle name="Total 2 4 4 2" xfId="2576" xr:uid="{00000000-0005-0000-0000-00003D0A0000}"/>
    <cellStyle name="Total 2 4 4 2 2" xfId="2577" xr:uid="{00000000-0005-0000-0000-00003E0A0000}"/>
    <cellStyle name="Total 2 4 4 3" xfId="2578" xr:uid="{00000000-0005-0000-0000-00003F0A0000}"/>
    <cellStyle name="Total 2 4 4 3 2" xfId="2579" xr:uid="{00000000-0005-0000-0000-0000400A0000}"/>
    <cellStyle name="Total 2 4 4 4" xfId="2580" xr:uid="{00000000-0005-0000-0000-0000410A0000}"/>
    <cellStyle name="Total 2 4 4 4 2" xfId="2581" xr:uid="{00000000-0005-0000-0000-0000420A0000}"/>
    <cellStyle name="Total 2 4 4 5" xfId="2582" xr:uid="{00000000-0005-0000-0000-0000430A0000}"/>
    <cellStyle name="Total 2 4 5" xfId="2583" xr:uid="{00000000-0005-0000-0000-0000440A0000}"/>
    <cellStyle name="Total 2 4 5 2" xfId="2584" xr:uid="{00000000-0005-0000-0000-0000450A0000}"/>
    <cellStyle name="Total 2 4 6" xfId="2585" xr:uid="{00000000-0005-0000-0000-0000460A0000}"/>
    <cellStyle name="Total 2 4 6 2" xfId="2586" xr:uid="{00000000-0005-0000-0000-0000470A0000}"/>
    <cellStyle name="Total 2 4 7" xfId="2587" xr:uid="{00000000-0005-0000-0000-0000480A0000}"/>
    <cellStyle name="Total 2 4 7 2" xfId="2588" xr:uid="{00000000-0005-0000-0000-0000490A0000}"/>
    <cellStyle name="Total 2 5" xfId="2589" xr:uid="{00000000-0005-0000-0000-00004A0A0000}"/>
    <cellStyle name="Total 2 5 2" xfId="2590" xr:uid="{00000000-0005-0000-0000-00004B0A0000}"/>
    <cellStyle name="Total 2 5 2 2" xfId="2591" xr:uid="{00000000-0005-0000-0000-00004C0A0000}"/>
    <cellStyle name="Total 2 5 2 2 2" xfId="2592" xr:uid="{00000000-0005-0000-0000-00004D0A0000}"/>
    <cellStyle name="Total 2 5 2 2 2 2" xfId="2593" xr:uid="{00000000-0005-0000-0000-00004E0A0000}"/>
    <cellStyle name="Total 2 5 2 2 2 2 2" xfId="2594" xr:uid="{00000000-0005-0000-0000-00004F0A0000}"/>
    <cellStyle name="Total 2 5 2 2 2 3" xfId="2595" xr:uid="{00000000-0005-0000-0000-0000500A0000}"/>
    <cellStyle name="Total 2 5 2 2 2 3 2" xfId="2596" xr:uid="{00000000-0005-0000-0000-0000510A0000}"/>
    <cellStyle name="Total 2 5 2 2 2 4" xfId="2597" xr:uid="{00000000-0005-0000-0000-0000520A0000}"/>
    <cellStyle name="Total 2 5 2 2 2 4 2" xfId="2598" xr:uid="{00000000-0005-0000-0000-0000530A0000}"/>
    <cellStyle name="Total 2 5 2 2 2 5" xfId="2599" xr:uid="{00000000-0005-0000-0000-0000540A0000}"/>
    <cellStyle name="Total 2 5 2 2 3" xfId="2600" xr:uid="{00000000-0005-0000-0000-0000550A0000}"/>
    <cellStyle name="Total 2 5 2 2 3 2" xfId="2601" xr:uid="{00000000-0005-0000-0000-0000560A0000}"/>
    <cellStyle name="Total 2 5 2 2 4" xfId="2602" xr:uid="{00000000-0005-0000-0000-0000570A0000}"/>
    <cellStyle name="Total 2 5 2 2 4 2" xfId="2603" xr:uid="{00000000-0005-0000-0000-0000580A0000}"/>
    <cellStyle name="Total 2 5 2 2 5" xfId="2604" xr:uid="{00000000-0005-0000-0000-0000590A0000}"/>
    <cellStyle name="Total 2 5 2 2 5 2" xfId="2605" xr:uid="{00000000-0005-0000-0000-00005A0A0000}"/>
    <cellStyle name="Total 2 5 2 2 6" xfId="2606" xr:uid="{00000000-0005-0000-0000-00005B0A0000}"/>
    <cellStyle name="Total 2 5 2 3" xfId="2607" xr:uid="{00000000-0005-0000-0000-00005C0A0000}"/>
    <cellStyle name="Total 2 5 2 3 2" xfId="2608" xr:uid="{00000000-0005-0000-0000-00005D0A0000}"/>
    <cellStyle name="Total 2 5 2 3 2 2" xfId="2609" xr:uid="{00000000-0005-0000-0000-00005E0A0000}"/>
    <cellStyle name="Total 2 5 2 3 3" xfId="2610" xr:uid="{00000000-0005-0000-0000-00005F0A0000}"/>
    <cellStyle name="Total 2 5 2 3 3 2" xfId="2611" xr:uid="{00000000-0005-0000-0000-0000600A0000}"/>
    <cellStyle name="Total 2 5 2 3 4" xfId="2612" xr:uid="{00000000-0005-0000-0000-0000610A0000}"/>
    <cellStyle name="Total 2 5 2 3 4 2" xfId="2613" xr:uid="{00000000-0005-0000-0000-0000620A0000}"/>
    <cellStyle name="Total 2 5 2 3 5" xfId="2614" xr:uid="{00000000-0005-0000-0000-0000630A0000}"/>
    <cellStyle name="Total 2 5 2 4" xfId="2615" xr:uid="{00000000-0005-0000-0000-0000640A0000}"/>
    <cellStyle name="Total 2 5 2 4 2" xfId="2616" xr:uid="{00000000-0005-0000-0000-0000650A0000}"/>
    <cellStyle name="Total 2 5 2 5" xfId="2617" xr:uid="{00000000-0005-0000-0000-0000660A0000}"/>
    <cellStyle name="Total 2 5 2 5 2" xfId="2618" xr:uid="{00000000-0005-0000-0000-0000670A0000}"/>
    <cellStyle name="Total 2 5 2 6" xfId="2619" xr:uid="{00000000-0005-0000-0000-0000680A0000}"/>
    <cellStyle name="Total 2 5 2 6 2" xfId="2620" xr:uid="{00000000-0005-0000-0000-0000690A0000}"/>
    <cellStyle name="Total 2 5 2 7" xfId="2621" xr:uid="{00000000-0005-0000-0000-00006A0A0000}"/>
    <cellStyle name="Total 2 5 3" xfId="2622" xr:uid="{00000000-0005-0000-0000-00006B0A0000}"/>
    <cellStyle name="Total 2 5 3 2" xfId="2623" xr:uid="{00000000-0005-0000-0000-00006C0A0000}"/>
    <cellStyle name="Total 2 5 3 2 2" xfId="2624" xr:uid="{00000000-0005-0000-0000-00006D0A0000}"/>
    <cellStyle name="Total 2 5 3 2 2 2" xfId="2625" xr:uid="{00000000-0005-0000-0000-00006E0A0000}"/>
    <cellStyle name="Total 2 5 3 2 3" xfId="2626" xr:uid="{00000000-0005-0000-0000-00006F0A0000}"/>
    <cellStyle name="Total 2 5 3 2 3 2" xfId="2627" xr:uid="{00000000-0005-0000-0000-0000700A0000}"/>
    <cellStyle name="Total 2 5 3 2 4" xfId="2628" xr:uid="{00000000-0005-0000-0000-0000710A0000}"/>
    <cellStyle name="Total 2 5 3 2 4 2" xfId="2629" xr:uid="{00000000-0005-0000-0000-0000720A0000}"/>
    <cellStyle name="Total 2 5 3 2 5" xfId="2630" xr:uid="{00000000-0005-0000-0000-0000730A0000}"/>
    <cellStyle name="Total 2 5 3 3" xfId="2631" xr:uid="{00000000-0005-0000-0000-0000740A0000}"/>
    <cellStyle name="Total 2 5 3 3 2" xfId="2632" xr:uid="{00000000-0005-0000-0000-0000750A0000}"/>
    <cellStyle name="Total 2 5 3 4" xfId="2633" xr:uid="{00000000-0005-0000-0000-0000760A0000}"/>
    <cellStyle name="Total 2 5 3 4 2" xfId="2634" xr:uid="{00000000-0005-0000-0000-0000770A0000}"/>
    <cellStyle name="Total 2 5 3 5" xfId="2635" xr:uid="{00000000-0005-0000-0000-0000780A0000}"/>
    <cellStyle name="Total 2 5 3 5 2" xfId="2636" xr:uid="{00000000-0005-0000-0000-0000790A0000}"/>
    <cellStyle name="Total 2 5 3 6" xfId="2637" xr:uid="{00000000-0005-0000-0000-00007A0A0000}"/>
    <cellStyle name="Total 2 5 4" xfId="2638" xr:uid="{00000000-0005-0000-0000-00007B0A0000}"/>
    <cellStyle name="Total 2 5 4 2" xfId="2639" xr:uid="{00000000-0005-0000-0000-00007C0A0000}"/>
    <cellStyle name="Total 2 5 4 2 2" xfId="2640" xr:uid="{00000000-0005-0000-0000-00007D0A0000}"/>
    <cellStyle name="Total 2 5 4 3" xfId="2641" xr:uid="{00000000-0005-0000-0000-00007E0A0000}"/>
    <cellStyle name="Total 2 5 4 3 2" xfId="2642" xr:uid="{00000000-0005-0000-0000-00007F0A0000}"/>
    <cellStyle name="Total 2 5 4 4" xfId="2643" xr:uid="{00000000-0005-0000-0000-0000800A0000}"/>
    <cellStyle name="Total 2 5 4 4 2" xfId="2644" xr:uid="{00000000-0005-0000-0000-0000810A0000}"/>
    <cellStyle name="Total 2 5 4 5" xfId="2645" xr:uid="{00000000-0005-0000-0000-0000820A0000}"/>
    <cellStyle name="Total 2 5 5" xfId="2646" xr:uid="{00000000-0005-0000-0000-0000830A0000}"/>
    <cellStyle name="Total 2 5 5 2" xfId="2647" xr:uid="{00000000-0005-0000-0000-0000840A0000}"/>
    <cellStyle name="Total 2 5 6" xfId="2648" xr:uid="{00000000-0005-0000-0000-0000850A0000}"/>
    <cellStyle name="Total 2 5 6 2" xfId="2649" xr:uid="{00000000-0005-0000-0000-0000860A0000}"/>
    <cellStyle name="Total 2 5 7" xfId="2650" xr:uid="{00000000-0005-0000-0000-0000870A0000}"/>
    <cellStyle name="Total 2 5 7 2" xfId="2651" xr:uid="{00000000-0005-0000-0000-0000880A0000}"/>
    <cellStyle name="Total 2 6" xfId="2652" xr:uid="{00000000-0005-0000-0000-0000890A0000}"/>
    <cellStyle name="Total 2 6 2" xfId="2653" xr:uid="{00000000-0005-0000-0000-00008A0A0000}"/>
    <cellStyle name="Total 2 6 2 2" xfId="2654" xr:uid="{00000000-0005-0000-0000-00008B0A0000}"/>
    <cellStyle name="Total 2 6 2 2 2" xfId="2655" xr:uid="{00000000-0005-0000-0000-00008C0A0000}"/>
    <cellStyle name="Total 2 6 2 2 2 2" xfId="2656" xr:uid="{00000000-0005-0000-0000-00008D0A0000}"/>
    <cellStyle name="Total 2 6 2 2 2 2 2" xfId="2657" xr:uid="{00000000-0005-0000-0000-00008E0A0000}"/>
    <cellStyle name="Total 2 6 2 2 2 3" xfId="2658" xr:uid="{00000000-0005-0000-0000-00008F0A0000}"/>
    <cellStyle name="Total 2 6 2 2 2 3 2" xfId="2659" xr:uid="{00000000-0005-0000-0000-0000900A0000}"/>
    <cellStyle name="Total 2 6 2 2 2 4" xfId="2660" xr:uid="{00000000-0005-0000-0000-0000910A0000}"/>
    <cellStyle name="Total 2 6 2 2 2 4 2" xfId="2661" xr:uid="{00000000-0005-0000-0000-0000920A0000}"/>
    <cellStyle name="Total 2 6 2 2 2 5" xfId="2662" xr:uid="{00000000-0005-0000-0000-0000930A0000}"/>
    <cellStyle name="Total 2 6 2 2 3" xfId="2663" xr:uid="{00000000-0005-0000-0000-0000940A0000}"/>
    <cellStyle name="Total 2 6 2 2 3 2" xfId="2664" xr:uid="{00000000-0005-0000-0000-0000950A0000}"/>
    <cellStyle name="Total 2 6 2 2 4" xfId="2665" xr:uid="{00000000-0005-0000-0000-0000960A0000}"/>
    <cellStyle name="Total 2 6 2 2 4 2" xfId="2666" xr:uid="{00000000-0005-0000-0000-0000970A0000}"/>
    <cellStyle name="Total 2 6 2 2 5" xfId="2667" xr:uid="{00000000-0005-0000-0000-0000980A0000}"/>
    <cellStyle name="Total 2 6 2 2 5 2" xfId="2668" xr:uid="{00000000-0005-0000-0000-0000990A0000}"/>
    <cellStyle name="Total 2 6 2 2 6" xfId="2669" xr:uid="{00000000-0005-0000-0000-00009A0A0000}"/>
    <cellStyle name="Total 2 6 2 3" xfId="2670" xr:uid="{00000000-0005-0000-0000-00009B0A0000}"/>
    <cellStyle name="Total 2 6 2 3 2" xfId="2671" xr:uid="{00000000-0005-0000-0000-00009C0A0000}"/>
    <cellStyle name="Total 2 6 2 3 2 2" xfId="2672" xr:uid="{00000000-0005-0000-0000-00009D0A0000}"/>
    <cellStyle name="Total 2 6 2 3 3" xfId="2673" xr:uid="{00000000-0005-0000-0000-00009E0A0000}"/>
    <cellStyle name="Total 2 6 2 3 3 2" xfId="2674" xr:uid="{00000000-0005-0000-0000-00009F0A0000}"/>
    <cellStyle name="Total 2 6 2 3 4" xfId="2675" xr:uid="{00000000-0005-0000-0000-0000A00A0000}"/>
    <cellStyle name="Total 2 6 2 3 4 2" xfId="2676" xr:uid="{00000000-0005-0000-0000-0000A10A0000}"/>
    <cellStyle name="Total 2 6 2 3 5" xfId="2677" xr:uid="{00000000-0005-0000-0000-0000A20A0000}"/>
    <cellStyle name="Total 2 6 2 4" xfId="2678" xr:uid="{00000000-0005-0000-0000-0000A30A0000}"/>
    <cellStyle name="Total 2 6 2 4 2" xfId="2679" xr:uid="{00000000-0005-0000-0000-0000A40A0000}"/>
    <cellStyle name="Total 2 6 2 5" xfId="2680" xr:uid="{00000000-0005-0000-0000-0000A50A0000}"/>
    <cellStyle name="Total 2 6 2 5 2" xfId="2681" xr:uid="{00000000-0005-0000-0000-0000A60A0000}"/>
    <cellStyle name="Total 2 6 2 6" xfId="2682" xr:uid="{00000000-0005-0000-0000-0000A70A0000}"/>
    <cellStyle name="Total 2 6 2 6 2" xfId="2683" xr:uid="{00000000-0005-0000-0000-0000A80A0000}"/>
    <cellStyle name="Total 2 6 2 7" xfId="2684" xr:uid="{00000000-0005-0000-0000-0000A90A0000}"/>
    <cellStyle name="Total 2 6 3" xfId="2685" xr:uid="{00000000-0005-0000-0000-0000AA0A0000}"/>
    <cellStyle name="Total 2 6 3 2" xfId="2686" xr:uid="{00000000-0005-0000-0000-0000AB0A0000}"/>
    <cellStyle name="Total 2 6 3 2 2" xfId="2687" xr:uid="{00000000-0005-0000-0000-0000AC0A0000}"/>
    <cellStyle name="Total 2 6 3 2 2 2" xfId="2688" xr:uid="{00000000-0005-0000-0000-0000AD0A0000}"/>
    <cellStyle name="Total 2 6 3 2 3" xfId="2689" xr:uid="{00000000-0005-0000-0000-0000AE0A0000}"/>
    <cellStyle name="Total 2 6 3 2 3 2" xfId="2690" xr:uid="{00000000-0005-0000-0000-0000AF0A0000}"/>
    <cellStyle name="Total 2 6 3 2 4" xfId="2691" xr:uid="{00000000-0005-0000-0000-0000B00A0000}"/>
    <cellStyle name="Total 2 6 3 2 4 2" xfId="2692" xr:uid="{00000000-0005-0000-0000-0000B10A0000}"/>
    <cellStyle name="Total 2 6 3 2 5" xfId="2693" xr:uid="{00000000-0005-0000-0000-0000B20A0000}"/>
    <cellStyle name="Total 2 6 3 3" xfId="2694" xr:uid="{00000000-0005-0000-0000-0000B30A0000}"/>
    <cellStyle name="Total 2 6 3 3 2" xfId="2695" xr:uid="{00000000-0005-0000-0000-0000B40A0000}"/>
    <cellStyle name="Total 2 6 3 4" xfId="2696" xr:uid="{00000000-0005-0000-0000-0000B50A0000}"/>
    <cellStyle name="Total 2 6 3 4 2" xfId="2697" xr:uid="{00000000-0005-0000-0000-0000B60A0000}"/>
    <cellStyle name="Total 2 6 3 5" xfId="2698" xr:uid="{00000000-0005-0000-0000-0000B70A0000}"/>
    <cellStyle name="Total 2 6 3 5 2" xfId="2699" xr:uid="{00000000-0005-0000-0000-0000B80A0000}"/>
    <cellStyle name="Total 2 6 3 6" xfId="2700" xr:uid="{00000000-0005-0000-0000-0000B90A0000}"/>
    <cellStyle name="Total 2 6 4" xfId="2701" xr:uid="{00000000-0005-0000-0000-0000BA0A0000}"/>
    <cellStyle name="Total 2 6 4 2" xfId="2702" xr:uid="{00000000-0005-0000-0000-0000BB0A0000}"/>
    <cellStyle name="Total 2 6 4 2 2" xfId="2703" xr:uid="{00000000-0005-0000-0000-0000BC0A0000}"/>
    <cellStyle name="Total 2 6 4 3" xfId="2704" xr:uid="{00000000-0005-0000-0000-0000BD0A0000}"/>
    <cellStyle name="Total 2 6 4 3 2" xfId="2705" xr:uid="{00000000-0005-0000-0000-0000BE0A0000}"/>
    <cellStyle name="Total 2 6 4 4" xfId="2706" xr:uid="{00000000-0005-0000-0000-0000BF0A0000}"/>
    <cellStyle name="Total 2 6 4 4 2" xfId="2707" xr:uid="{00000000-0005-0000-0000-0000C00A0000}"/>
    <cellStyle name="Total 2 6 4 5" xfId="2708" xr:uid="{00000000-0005-0000-0000-0000C10A0000}"/>
    <cellStyle name="Total 2 6 5" xfId="2709" xr:uid="{00000000-0005-0000-0000-0000C20A0000}"/>
    <cellStyle name="Total 2 6 5 2" xfId="2710" xr:uid="{00000000-0005-0000-0000-0000C30A0000}"/>
    <cellStyle name="Total 2 6 6" xfId="2711" xr:uid="{00000000-0005-0000-0000-0000C40A0000}"/>
    <cellStyle name="Total 2 6 6 2" xfId="2712" xr:uid="{00000000-0005-0000-0000-0000C50A0000}"/>
    <cellStyle name="Total 2 6 7" xfId="2713" xr:uid="{00000000-0005-0000-0000-0000C60A0000}"/>
    <cellStyle name="Total 2 6 7 2" xfId="2714" xr:uid="{00000000-0005-0000-0000-0000C70A0000}"/>
    <cellStyle name="Total 2 7" xfId="2715" xr:uid="{00000000-0005-0000-0000-0000C80A0000}"/>
    <cellStyle name="Total 2 7 2" xfId="2716" xr:uid="{00000000-0005-0000-0000-0000C90A0000}"/>
    <cellStyle name="Total 2 7 2 2" xfId="2717" xr:uid="{00000000-0005-0000-0000-0000CA0A0000}"/>
    <cellStyle name="Total 2 7 2 2 2" xfId="2718" xr:uid="{00000000-0005-0000-0000-0000CB0A0000}"/>
    <cellStyle name="Total 2 7 2 2 2 2" xfId="2719" xr:uid="{00000000-0005-0000-0000-0000CC0A0000}"/>
    <cellStyle name="Total 2 7 2 2 2 2 2" xfId="2720" xr:uid="{00000000-0005-0000-0000-0000CD0A0000}"/>
    <cellStyle name="Total 2 7 2 2 2 3" xfId="2721" xr:uid="{00000000-0005-0000-0000-0000CE0A0000}"/>
    <cellStyle name="Total 2 7 2 2 2 3 2" xfId="2722" xr:uid="{00000000-0005-0000-0000-0000CF0A0000}"/>
    <cellStyle name="Total 2 7 2 2 2 4" xfId="2723" xr:uid="{00000000-0005-0000-0000-0000D00A0000}"/>
    <cellStyle name="Total 2 7 2 2 2 4 2" xfId="2724" xr:uid="{00000000-0005-0000-0000-0000D10A0000}"/>
    <cellStyle name="Total 2 7 2 2 2 5" xfId="2725" xr:uid="{00000000-0005-0000-0000-0000D20A0000}"/>
    <cellStyle name="Total 2 7 2 2 3" xfId="2726" xr:uid="{00000000-0005-0000-0000-0000D30A0000}"/>
    <cellStyle name="Total 2 7 2 2 3 2" xfId="2727" xr:uid="{00000000-0005-0000-0000-0000D40A0000}"/>
    <cellStyle name="Total 2 7 2 2 4" xfId="2728" xr:uid="{00000000-0005-0000-0000-0000D50A0000}"/>
    <cellStyle name="Total 2 7 2 2 4 2" xfId="2729" xr:uid="{00000000-0005-0000-0000-0000D60A0000}"/>
    <cellStyle name="Total 2 7 2 2 5" xfId="2730" xr:uid="{00000000-0005-0000-0000-0000D70A0000}"/>
    <cellStyle name="Total 2 7 2 2 5 2" xfId="2731" xr:uid="{00000000-0005-0000-0000-0000D80A0000}"/>
    <cellStyle name="Total 2 7 2 2 6" xfId="2732" xr:uid="{00000000-0005-0000-0000-0000D90A0000}"/>
    <cellStyle name="Total 2 7 2 3" xfId="2733" xr:uid="{00000000-0005-0000-0000-0000DA0A0000}"/>
    <cellStyle name="Total 2 7 2 3 2" xfId="2734" xr:uid="{00000000-0005-0000-0000-0000DB0A0000}"/>
    <cellStyle name="Total 2 7 2 3 2 2" xfId="2735" xr:uid="{00000000-0005-0000-0000-0000DC0A0000}"/>
    <cellStyle name="Total 2 7 2 3 3" xfId="2736" xr:uid="{00000000-0005-0000-0000-0000DD0A0000}"/>
    <cellStyle name="Total 2 7 2 3 3 2" xfId="2737" xr:uid="{00000000-0005-0000-0000-0000DE0A0000}"/>
    <cellStyle name="Total 2 7 2 3 4" xfId="2738" xr:uid="{00000000-0005-0000-0000-0000DF0A0000}"/>
    <cellStyle name="Total 2 7 2 3 4 2" xfId="2739" xr:uid="{00000000-0005-0000-0000-0000E00A0000}"/>
    <cellStyle name="Total 2 7 2 3 5" xfId="2740" xr:uid="{00000000-0005-0000-0000-0000E10A0000}"/>
    <cellStyle name="Total 2 7 2 4" xfId="2741" xr:uid="{00000000-0005-0000-0000-0000E20A0000}"/>
    <cellStyle name="Total 2 7 2 4 2" xfId="2742" xr:uid="{00000000-0005-0000-0000-0000E30A0000}"/>
    <cellStyle name="Total 2 7 2 5" xfId="2743" xr:uid="{00000000-0005-0000-0000-0000E40A0000}"/>
    <cellStyle name="Total 2 7 2 5 2" xfId="2744" xr:uid="{00000000-0005-0000-0000-0000E50A0000}"/>
    <cellStyle name="Total 2 7 2 6" xfId="2745" xr:uid="{00000000-0005-0000-0000-0000E60A0000}"/>
    <cellStyle name="Total 2 7 2 6 2" xfId="2746" xr:uid="{00000000-0005-0000-0000-0000E70A0000}"/>
    <cellStyle name="Total 2 7 2 7" xfId="2747" xr:uid="{00000000-0005-0000-0000-0000E80A0000}"/>
    <cellStyle name="Total 2 7 3" xfId="2748" xr:uid="{00000000-0005-0000-0000-0000E90A0000}"/>
    <cellStyle name="Total 2 7 3 2" xfId="2749" xr:uid="{00000000-0005-0000-0000-0000EA0A0000}"/>
    <cellStyle name="Total 2 7 3 2 2" xfId="2750" xr:uid="{00000000-0005-0000-0000-0000EB0A0000}"/>
    <cellStyle name="Total 2 7 3 2 2 2" xfId="2751" xr:uid="{00000000-0005-0000-0000-0000EC0A0000}"/>
    <cellStyle name="Total 2 7 3 2 3" xfId="2752" xr:uid="{00000000-0005-0000-0000-0000ED0A0000}"/>
    <cellStyle name="Total 2 7 3 2 3 2" xfId="2753" xr:uid="{00000000-0005-0000-0000-0000EE0A0000}"/>
    <cellStyle name="Total 2 7 3 2 4" xfId="2754" xr:uid="{00000000-0005-0000-0000-0000EF0A0000}"/>
    <cellStyle name="Total 2 7 3 2 4 2" xfId="2755" xr:uid="{00000000-0005-0000-0000-0000F00A0000}"/>
    <cellStyle name="Total 2 7 3 2 5" xfId="2756" xr:uid="{00000000-0005-0000-0000-0000F10A0000}"/>
    <cellStyle name="Total 2 7 3 3" xfId="2757" xr:uid="{00000000-0005-0000-0000-0000F20A0000}"/>
    <cellStyle name="Total 2 7 3 3 2" xfId="2758" xr:uid="{00000000-0005-0000-0000-0000F30A0000}"/>
    <cellStyle name="Total 2 7 3 4" xfId="2759" xr:uid="{00000000-0005-0000-0000-0000F40A0000}"/>
    <cellStyle name="Total 2 7 3 4 2" xfId="2760" xr:uid="{00000000-0005-0000-0000-0000F50A0000}"/>
    <cellStyle name="Total 2 7 3 5" xfId="2761" xr:uid="{00000000-0005-0000-0000-0000F60A0000}"/>
    <cellStyle name="Total 2 7 3 5 2" xfId="2762" xr:uid="{00000000-0005-0000-0000-0000F70A0000}"/>
    <cellStyle name="Total 2 7 3 6" xfId="2763" xr:uid="{00000000-0005-0000-0000-0000F80A0000}"/>
    <cellStyle name="Total 2 7 4" xfId="2764" xr:uid="{00000000-0005-0000-0000-0000F90A0000}"/>
    <cellStyle name="Total 2 7 4 2" xfId="2765" xr:uid="{00000000-0005-0000-0000-0000FA0A0000}"/>
    <cellStyle name="Total 2 7 4 2 2" xfId="2766" xr:uid="{00000000-0005-0000-0000-0000FB0A0000}"/>
    <cellStyle name="Total 2 7 4 3" xfId="2767" xr:uid="{00000000-0005-0000-0000-0000FC0A0000}"/>
    <cellStyle name="Total 2 7 4 3 2" xfId="2768" xr:uid="{00000000-0005-0000-0000-0000FD0A0000}"/>
    <cellStyle name="Total 2 7 4 4" xfId="2769" xr:uid="{00000000-0005-0000-0000-0000FE0A0000}"/>
    <cellStyle name="Total 2 7 4 4 2" xfId="2770" xr:uid="{00000000-0005-0000-0000-0000FF0A0000}"/>
    <cellStyle name="Total 2 7 4 5" xfId="2771" xr:uid="{00000000-0005-0000-0000-0000000B0000}"/>
    <cellStyle name="Total 2 7 5" xfId="2772" xr:uid="{00000000-0005-0000-0000-0000010B0000}"/>
    <cellStyle name="Total 2 7 5 2" xfId="2773" xr:uid="{00000000-0005-0000-0000-0000020B0000}"/>
    <cellStyle name="Total 2 7 6" xfId="2774" xr:uid="{00000000-0005-0000-0000-0000030B0000}"/>
    <cellStyle name="Total 2 7 6 2" xfId="2775" xr:uid="{00000000-0005-0000-0000-0000040B0000}"/>
    <cellStyle name="Total 2 7 7" xfId="2776" xr:uid="{00000000-0005-0000-0000-0000050B0000}"/>
    <cellStyle name="Total 2 7 7 2" xfId="2777" xr:uid="{00000000-0005-0000-0000-0000060B0000}"/>
    <cellStyle name="Total 2 8" xfId="2778" xr:uid="{00000000-0005-0000-0000-0000070B0000}"/>
    <cellStyle name="Total 2 8 2" xfId="2779" xr:uid="{00000000-0005-0000-0000-0000080B0000}"/>
    <cellStyle name="Total 2 8 2 2" xfId="2780" xr:uid="{00000000-0005-0000-0000-0000090B0000}"/>
    <cellStyle name="Total 2 8 2 2 2" xfId="2781" xr:uid="{00000000-0005-0000-0000-00000A0B0000}"/>
    <cellStyle name="Total 2 8 2 2 2 2" xfId="2782" xr:uid="{00000000-0005-0000-0000-00000B0B0000}"/>
    <cellStyle name="Total 2 8 2 2 2 2 2" xfId="2783" xr:uid="{00000000-0005-0000-0000-00000C0B0000}"/>
    <cellStyle name="Total 2 8 2 2 2 3" xfId="2784" xr:uid="{00000000-0005-0000-0000-00000D0B0000}"/>
    <cellStyle name="Total 2 8 2 2 2 3 2" xfId="2785" xr:uid="{00000000-0005-0000-0000-00000E0B0000}"/>
    <cellStyle name="Total 2 8 2 2 2 4" xfId="2786" xr:uid="{00000000-0005-0000-0000-00000F0B0000}"/>
    <cellStyle name="Total 2 8 2 2 2 4 2" xfId="2787" xr:uid="{00000000-0005-0000-0000-0000100B0000}"/>
    <cellStyle name="Total 2 8 2 2 2 5" xfId="2788" xr:uid="{00000000-0005-0000-0000-0000110B0000}"/>
    <cellStyle name="Total 2 8 2 2 3" xfId="2789" xr:uid="{00000000-0005-0000-0000-0000120B0000}"/>
    <cellStyle name="Total 2 8 2 2 3 2" xfId="2790" xr:uid="{00000000-0005-0000-0000-0000130B0000}"/>
    <cellStyle name="Total 2 8 2 2 4" xfId="2791" xr:uid="{00000000-0005-0000-0000-0000140B0000}"/>
    <cellStyle name="Total 2 8 2 2 4 2" xfId="2792" xr:uid="{00000000-0005-0000-0000-0000150B0000}"/>
    <cellStyle name="Total 2 8 2 2 5" xfId="2793" xr:uid="{00000000-0005-0000-0000-0000160B0000}"/>
    <cellStyle name="Total 2 8 2 2 5 2" xfId="2794" xr:uid="{00000000-0005-0000-0000-0000170B0000}"/>
    <cellStyle name="Total 2 8 2 2 6" xfId="2795" xr:uid="{00000000-0005-0000-0000-0000180B0000}"/>
    <cellStyle name="Total 2 8 2 3" xfId="2796" xr:uid="{00000000-0005-0000-0000-0000190B0000}"/>
    <cellStyle name="Total 2 8 2 3 2" xfId="2797" xr:uid="{00000000-0005-0000-0000-00001A0B0000}"/>
    <cellStyle name="Total 2 8 2 3 2 2" xfId="2798" xr:uid="{00000000-0005-0000-0000-00001B0B0000}"/>
    <cellStyle name="Total 2 8 2 3 3" xfId="2799" xr:uid="{00000000-0005-0000-0000-00001C0B0000}"/>
    <cellStyle name="Total 2 8 2 3 3 2" xfId="2800" xr:uid="{00000000-0005-0000-0000-00001D0B0000}"/>
    <cellStyle name="Total 2 8 2 3 4" xfId="2801" xr:uid="{00000000-0005-0000-0000-00001E0B0000}"/>
    <cellStyle name="Total 2 8 2 3 4 2" xfId="2802" xr:uid="{00000000-0005-0000-0000-00001F0B0000}"/>
    <cellStyle name="Total 2 8 2 3 5" xfId="2803" xr:uid="{00000000-0005-0000-0000-0000200B0000}"/>
    <cellStyle name="Total 2 8 2 4" xfId="2804" xr:uid="{00000000-0005-0000-0000-0000210B0000}"/>
    <cellStyle name="Total 2 8 2 4 2" xfId="2805" xr:uid="{00000000-0005-0000-0000-0000220B0000}"/>
    <cellStyle name="Total 2 8 2 5" xfId="2806" xr:uid="{00000000-0005-0000-0000-0000230B0000}"/>
    <cellStyle name="Total 2 8 2 5 2" xfId="2807" xr:uid="{00000000-0005-0000-0000-0000240B0000}"/>
    <cellStyle name="Total 2 8 2 6" xfId="2808" xr:uid="{00000000-0005-0000-0000-0000250B0000}"/>
    <cellStyle name="Total 2 8 2 6 2" xfId="2809" xr:uid="{00000000-0005-0000-0000-0000260B0000}"/>
    <cellStyle name="Total 2 8 2 7" xfId="2810" xr:uid="{00000000-0005-0000-0000-0000270B0000}"/>
    <cellStyle name="Total 2 8 3" xfId="2811" xr:uid="{00000000-0005-0000-0000-0000280B0000}"/>
    <cellStyle name="Total 2 8 3 2" xfId="2812" xr:uid="{00000000-0005-0000-0000-0000290B0000}"/>
    <cellStyle name="Total 2 8 3 2 2" xfId="2813" xr:uid="{00000000-0005-0000-0000-00002A0B0000}"/>
    <cellStyle name="Total 2 8 3 2 2 2" xfId="2814" xr:uid="{00000000-0005-0000-0000-00002B0B0000}"/>
    <cellStyle name="Total 2 8 3 2 3" xfId="2815" xr:uid="{00000000-0005-0000-0000-00002C0B0000}"/>
    <cellStyle name="Total 2 8 3 2 3 2" xfId="2816" xr:uid="{00000000-0005-0000-0000-00002D0B0000}"/>
    <cellStyle name="Total 2 8 3 2 4" xfId="2817" xr:uid="{00000000-0005-0000-0000-00002E0B0000}"/>
    <cellStyle name="Total 2 8 3 2 4 2" xfId="2818" xr:uid="{00000000-0005-0000-0000-00002F0B0000}"/>
    <cellStyle name="Total 2 8 3 2 5" xfId="2819" xr:uid="{00000000-0005-0000-0000-0000300B0000}"/>
    <cellStyle name="Total 2 8 3 3" xfId="2820" xr:uid="{00000000-0005-0000-0000-0000310B0000}"/>
    <cellStyle name="Total 2 8 3 3 2" xfId="2821" xr:uid="{00000000-0005-0000-0000-0000320B0000}"/>
    <cellStyle name="Total 2 8 3 4" xfId="2822" xr:uid="{00000000-0005-0000-0000-0000330B0000}"/>
    <cellStyle name="Total 2 8 3 4 2" xfId="2823" xr:uid="{00000000-0005-0000-0000-0000340B0000}"/>
    <cellStyle name="Total 2 8 3 5" xfId="2824" xr:uid="{00000000-0005-0000-0000-0000350B0000}"/>
    <cellStyle name="Total 2 8 3 5 2" xfId="2825" xr:uid="{00000000-0005-0000-0000-0000360B0000}"/>
    <cellStyle name="Total 2 8 3 6" xfId="2826" xr:uid="{00000000-0005-0000-0000-0000370B0000}"/>
    <cellStyle name="Total 2 8 4" xfId="2827" xr:uid="{00000000-0005-0000-0000-0000380B0000}"/>
    <cellStyle name="Total 2 8 4 2" xfId="2828" xr:uid="{00000000-0005-0000-0000-0000390B0000}"/>
    <cellStyle name="Total 2 8 4 2 2" xfId="2829" xr:uid="{00000000-0005-0000-0000-00003A0B0000}"/>
    <cellStyle name="Total 2 8 4 3" xfId="2830" xr:uid="{00000000-0005-0000-0000-00003B0B0000}"/>
    <cellStyle name="Total 2 8 4 3 2" xfId="2831" xr:uid="{00000000-0005-0000-0000-00003C0B0000}"/>
    <cellStyle name="Total 2 8 4 4" xfId="2832" xr:uid="{00000000-0005-0000-0000-00003D0B0000}"/>
    <cellStyle name="Total 2 8 4 4 2" xfId="2833" xr:uid="{00000000-0005-0000-0000-00003E0B0000}"/>
    <cellStyle name="Total 2 8 4 5" xfId="2834" xr:uid="{00000000-0005-0000-0000-00003F0B0000}"/>
    <cellStyle name="Total 2 8 5" xfId="2835" xr:uid="{00000000-0005-0000-0000-0000400B0000}"/>
    <cellStyle name="Total 2 8 5 2" xfId="2836" xr:uid="{00000000-0005-0000-0000-0000410B0000}"/>
    <cellStyle name="Total 2 8 6" xfId="2837" xr:uid="{00000000-0005-0000-0000-0000420B0000}"/>
    <cellStyle name="Total 2 8 6 2" xfId="2838" xr:uid="{00000000-0005-0000-0000-0000430B0000}"/>
    <cellStyle name="Total 2 8 7" xfId="2839" xr:uid="{00000000-0005-0000-0000-0000440B0000}"/>
    <cellStyle name="Total 2 8 7 2" xfId="2840" xr:uid="{00000000-0005-0000-0000-0000450B0000}"/>
    <cellStyle name="Total 2 9" xfId="2841" xr:uid="{00000000-0005-0000-0000-0000460B0000}"/>
    <cellStyle name="Total 2 9 2" xfId="2842" xr:uid="{00000000-0005-0000-0000-0000470B0000}"/>
    <cellStyle name="Total 2 9 2 2" xfId="2843" xr:uid="{00000000-0005-0000-0000-0000480B0000}"/>
    <cellStyle name="Total 2 9 2 2 2" xfId="2844" xr:uid="{00000000-0005-0000-0000-0000490B0000}"/>
    <cellStyle name="Total 2 9 2 2 2 2" xfId="2845" xr:uid="{00000000-0005-0000-0000-00004A0B0000}"/>
    <cellStyle name="Total 2 9 2 2 2 2 2" xfId="2846" xr:uid="{00000000-0005-0000-0000-00004B0B0000}"/>
    <cellStyle name="Total 2 9 2 2 2 3" xfId="2847" xr:uid="{00000000-0005-0000-0000-00004C0B0000}"/>
    <cellStyle name="Total 2 9 2 2 2 3 2" xfId="2848" xr:uid="{00000000-0005-0000-0000-00004D0B0000}"/>
    <cellStyle name="Total 2 9 2 2 2 4" xfId="2849" xr:uid="{00000000-0005-0000-0000-00004E0B0000}"/>
    <cellStyle name="Total 2 9 2 2 2 4 2" xfId="2850" xr:uid="{00000000-0005-0000-0000-00004F0B0000}"/>
    <cellStyle name="Total 2 9 2 2 2 5" xfId="2851" xr:uid="{00000000-0005-0000-0000-0000500B0000}"/>
    <cellStyle name="Total 2 9 2 2 3" xfId="2852" xr:uid="{00000000-0005-0000-0000-0000510B0000}"/>
    <cellStyle name="Total 2 9 2 2 3 2" xfId="2853" xr:uid="{00000000-0005-0000-0000-0000520B0000}"/>
    <cellStyle name="Total 2 9 2 2 4" xfId="2854" xr:uid="{00000000-0005-0000-0000-0000530B0000}"/>
    <cellStyle name="Total 2 9 2 2 4 2" xfId="2855" xr:uid="{00000000-0005-0000-0000-0000540B0000}"/>
    <cellStyle name="Total 2 9 2 2 5" xfId="2856" xr:uid="{00000000-0005-0000-0000-0000550B0000}"/>
    <cellStyle name="Total 2 9 2 2 5 2" xfId="2857" xr:uid="{00000000-0005-0000-0000-0000560B0000}"/>
    <cellStyle name="Total 2 9 2 2 6" xfId="2858" xr:uid="{00000000-0005-0000-0000-0000570B0000}"/>
    <cellStyle name="Total 2 9 2 3" xfId="2859" xr:uid="{00000000-0005-0000-0000-0000580B0000}"/>
    <cellStyle name="Total 2 9 2 3 2" xfId="2860" xr:uid="{00000000-0005-0000-0000-0000590B0000}"/>
    <cellStyle name="Total 2 9 2 3 2 2" xfId="2861" xr:uid="{00000000-0005-0000-0000-00005A0B0000}"/>
    <cellStyle name="Total 2 9 2 3 3" xfId="2862" xr:uid="{00000000-0005-0000-0000-00005B0B0000}"/>
    <cellStyle name="Total 2 9 2 3 3 2" xfId="2863" xr:uid="{00000000-0005-0000-0000-00005C0B0000}"/>
    <cellStyle name="Total 2 9 2 3 4" xfId="2864" xr:uid="{00000000-0005-0000-0000-00005D0B0000}"/>
    <cellStyle name="Total 2 9 2 3 4 2" xfId="2865" xr:uid="{00000000-0005-0000-0000-00005E0B0000}"/>
    <cellStyle name="Total 2 9 2 3 5" xfId="2866" xr:uid="{00000000-0005-0000-0000-00005F0B0000}"/>
    <cellStyle name="Total 2 9 2 4" xfId="2867" xr:uid="{00000000-0005-0000-0000-0000600B0000}"/>
    <cellStyle name="Total 2 9 2 4 2" xfId="2868" xr:uid="{00000000-0005-0000-0000-0000610B0000}"/>
    <cellStyle name="Total 2 9 2 5" xfId="2869" xr:uid="{00000000-0005-0000-0000-0000620B0000}"/>
    <cellStyle name="Total 2 9 2 5 2" xfId="2870" xr:uid="{00000000-0005-0000-0000-0000630B0000}"/>
    <cellStyle name="Total 2 9 2 6" xfId="2871" xr:uid="{00000000-0005-0000-0000-0000640B0000}"/>
    <cellStyle name="Total 2 9 2 6 2" xfId="2872" xr:uid="{00000000-0005-0000-0000-0000650B0000}"/>
    <cellStyle name="Total 2 9 2 7" xfId="2873" xr:uid="{00000000-0005-0000-0000-0000660B0000}"/>
    <cellStyle name="Total 2 9 3" xfId="2874" xr:uid="{00000000-0005-0000-0000-0000670B0000}"/>
    <cellStyle name="Total 2 9 3 2" xfId="2875" xr:uid="{00000000-0005-0000-0000-0000680B0000}"/>
    <cellStyle name="Total 2 9 3 2 2" xfId="2876" xr:uid="{00000000-0005-0000-0000-0000690B0000}"/>
    <cellStyle name="Total 2 9 3 2 2 2" xfId="2877" xr:uid="{00000000-0005-0000-0000-00006A0B0000}"/>
    <cellStyle name="Total 2 9 3 2 3" xfId="2878" xr:uid="{00000000-0005-0000-0000-00006B0B0000}"/>
    <cellStyle name="Total 2 9 3 2 3 2" xfId="2879" xr:uid="{00000000-0005-0000-0000-00006C0B0000}"/>
    <cellStyle name="Total 2 9 3 2 4" xfId="2880" xr:uid="{00000000-0005-0000-0000-00006D0B0000}"/>
    <cellStyle name="Total 2 9 3 2 4 2" xfId="2881" xr:uid="{00000000-0005-0000-0000-00006E0B0000}"/>
    <cellStyle name="Total 2 9 3 2 5" xfId="2882" xr:uid="{00000000-0005-0000-0000-00006F0B0000}"/>
    <cellStyle name="Total 2 9 3 3" xfId="2883" xr:uid="{00000000-0005-0000-0000-0000700B0000}"/>
    <cellStyle name="Total 2 9 3 3 2" xfId="2884" xr:uid="{00000000-0005-0000-0000-0000710B0000}"/>
    <cellStyle name="Total 2 9 3 4" xfId="2885" xr:uid="{00000000-0005-0000-0000-0000720B0000}"/>
    <cellStyle name="Total 2 9 3 4 2" xfId="2886" xr:uid="{00000000-0005-0000-0000-0000730B0000}"/>
    <cellStyle name="Total 2 9 3 5" xfId="2887" xr:uid="{00000000-0005-0000-0000-0000740B0000}"/>
    <cellStyle name="Total 2 9 3 5 2" xfId="2888" xr:uid="{00000000-0005-0000-0000-0000750B0000}"/>
    <cellStyle name="Total 2 9 3 6" xfId="2889" xr:uid="{00000000-0005-0000-0000-0000760B0000}"/>
    <cellStyle name="Total 2 9 4" xfId="2890" xr:uid="{00000000-0005-0000-0000-0000770B0000}"/>
    <cellStyle name="Total 2 9 4 2" xfId="2891" xr:uid="{00000000-0005-0000-0000-0000780B0000}"/>
    <cellStyle name="Total 2 9 4 2 2" xfId="2892" xr:uid="{00000000-0005-0000-0000-0000790B0000}"/>
    <cellStyle name="Total 2 9 4 3" xfId="2893" xr:uid="{00000000-0005-0000-0000-00007A0B0000}"/>
    <cellStyle name="Total 2 9 4 3 2" xfId="2894" xr:uid="{00000000-0005-0000-0000-00007B0B0000}"/>
    <cellStyle name="Total 2 9 4 4" xfId="2895" xr:uid="{00000000-0005-0000-0000-00007C0B0000}"/>
    <cellStyle name="Total 2 9 4 4 2" xfId="2896" xr:uid="{00000000-0005-0000-0000-00007D0B0000}"/>
    <cellStyle name="Total 2 9 4 5" xfId="2897" xr:uid="{00000000-0005-0000-0000-00007E0B0000}"/>
    <cellStyle name="Total 2 9 5" xfId="2898" xr:uid="{00000000-0005-0000-0000-00007F0B0000}"/>
    <cellStyle name="Total 2 9 5 2" xfId="2899" xr:uid="{00000000-0005-0000-0000-0000800B0000}"/>
    <cellStyle name="Total 2 9 6" xfId="2900" xr:uid="{00000000-0005-0000-0000-0000810B0000}"/>
    <cellStyle name="Total 2 9 6 2" xfId="2901" xr:uid="{00000000-0005-0000-0000-0000820B0000}"/>
    <cellStyle name="Total 2 9 7" xfId="2902" xr:uid="{00000000-0005-0000-0000-0000830B0000}"/>
    <cellStyle name="Total 2 9 7 2" xfId="2903" xr:uid="{00000000-0005-0000-0000-0000840B0000}"/>
    <cellStyle name="UserInput" xfId="2904" xr:uid="{00000000-0005-0000-0000-0000850B0000}"/>
    <cellStyle name="UserTextBox" xfId="2905" xr:uid="{00000000-0005-0000-0000-0000860B0000}"/>
    <cellStyle name="Warning Text 2" xfId="2906" xr:uid="{00000000-0005-0000-0000-0000870B0000}"/>
  </cellStyles>
  <dxfs count="29">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theme="1"/>
        <name val="Calibri"/>
        <family val="2"/>
        <scheme val="minor"/>
      </font>
      <numFmt numFmtId="30" formatCode="@"/>
      <fill>
        <patternFill patternType="none">
          <fgColor indexed="64"/>
          <bgColor auto="1"/>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fill>
        <patternFill patternType="none">
          <fgColor indexed="64"/>
          <bgColor auto="1"/>
        </patternFill>
      </fill>
      <alignment textRotation="0" wrapText="1" indent="0" justifyLastLine="0" shrinkToFit="0" readingOrder="0"/>
    </dxf>
    <dxf>
      <font>
        <b/>
        <strike val="0"/>
        <outline val="0"/>
        <shadow val="0"/>
        <u val="none"/>
        <vertAlign val="baseline"/>
        <sz val="10"/>
        <name val="Calibri"/>
        <scheme val="minor"/>
      </font>
      <fill>
        <patternFill patternType="none">
          <fgColor indexed="64"/>
          <bgColor auto="1"/>
        </patternFill>
      </fill>
      <alignment horizontal="left" vertical="center" textRotation="0" wrapText="1" indent="0" justifyLastLine="0" shrinkToFit="0" readingOrder="0"/>
    </dxf>
    <dxf>
      <fill>
        <patternFill>
          <bgColor rgb="FFFF0000"/>
        </patternFill>
      </fill>
    </dxf>
    <dxf>
      <fill>
        <patternFill>
          <bgColor rgb="FFFF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FF0000"/>
        </patternFill>
      </fill>
    </dxf>
    <dxf>
      <fill>
        <patternFill>
          <bgColor rgb="FFFF0000"/>
        </patternFill>
      </fill>
    </dxf>
    <dxf>
      <alignment horizontal="center" vertical="center"/>
    </dxf>
    <dxf>
      <numFmt numFmtId="20" formatCode="dd/mmm/yy"/>
      <alignment vertical="center"/>
    </dxf>
    <dxf>
      <alignment vertical="center"/>
    </dxf>
  </dxfs>
  <tableStyles count="0" defaultTableStyle="TableStyleMedium2" defaultPivotStyle="PivotStyleLight16"/>
  <colors>
    <mruColors>
      <color rgb="FF004F6C"/>
      <color rgb="FFCBC4BC"/>
      <color rgb="FF9ADBE8"/>
      <color rgb="FFFA3216"/>
      <color rgb="FF046A38"/>
      <color rgb="FF10A3C8"/>
      <color rgb="FFE8927C"/>
      <color rgb="FFBCD19B"/>
      <color rgb="FFFA4616"/>
      <color rgb="FFD7FD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hyperlink" Target="https://www.bchydro.com/content/dam/BCHydro/customer-portal/documents/power-smart/business/programs/esi-customer-program-manual.pdf" TargetMode="Externa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154215</xdr:colOff>
      <xdr:row>1</xdr:row>
      <xdr:rowOff>36285</xdr:rowOff>
    </xdr:from>
    <xdr:to>
      <xdr:col>12</xdr:col>
      <xdr:colOff>161635</xdr:colOff>
      <xdr:row>4</xdr:row>
      <xdr:rowOff>136070</xdr:rowOff>
    </xdr:to>
    <xdr:pic>
      <xdr:nvPicPr>
        <xdr:cNvPr id="2" name="Picture 1" descr="L_BCH_RGB.eps">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1470" y="229235"/>
          <a:ext cx="2082800" cy="709295"/>
        </a:xfrm>
        <a:prstGeom prst="rect">
          <a:avLst/>
        </a:prstGeom>
      </xdr:spPr>
    </xdr:pic>
    <xdr:clientData/>
  </xdr:twoCellAnchor>
  <xdr:twoCellAnchor>
    <xdr:from>
      <xdr:col>0</xdr:col>
      <xdr:colOff>209550</xdr:colOff>
      <xdr:row>7</xdr:row>
      <xdr:rowOff>19050</xdr:rowOff>
    </xdr:from>
    <xdr:to>
      <xdr:col>12</xdr:col>
      <xdr:colOff>142876</xdr:colOff>
      <xdr:row>59</xdr:row>
      <xdr:rowOff>171450</xdr:rowOff>
    </xdr:to>
    <xdr:sp macro="" textlink="">
      <xdr:nvSpPr>
        <xdr:cNvPr id="3" name="TextBox 2">
          <a:extLst>
            <a:ext uri="{FF2B5EF4-FFF2-40B4-BE49-F238E27FC236}">
              <a16:creationId xmlns:a16="http://schemas.microsoft.com/office/drawing/2014/main" id="{5EE63091-F953-BF89-CB4B-E0B5C780F2E0}"/>
            </a:ext>
          </a:extLst>
        </xdr:cNvPr>
        <xdr:cNvSpPr txBox="1"/>
      </xdr:nvSpPr>
      <xdr:spPr>
        <a:xfrm>
          <a:off x="209550" y="1209675"/>
          <a:ext cx="7972426" cy="10325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lang="en-CA" sz="1100" b="1">
              <a:solidFill>
                <a:schemeClr val="dk1"/>
              </a:solidFill>
              <a:effectLst/>
              <a:latin typeface="+mn-lt"/>
              <a:ea typeface="+mn-ea"/>
              <a:cs typeface="+mn-cs"/>
            </a:rPr>
            <a:t>Energy Storage System (ESS) Workbook </a:t>
          </a:r>
        </a:p>
        <a:p>
          <a:pPr>
            <a:lnSpc>
              <a:spcPct val="150000"/>
            </a:lnSpc>
          </a:pPr>
          <a:r>
            <a:rPr lang="en-CA" sz="1100">
              <a:solidFill>
                <a:schemeClr val="dk1"/>
              </a:solidFill>
              <a:effectLst/>
              <a:latin typeface="+mn-lt"/>
              <a:ea typeface="+mn-ea"/>
              <a:cs typeface="+mn-cs"/>
            </a:rPr>
            <a:t>BC Hydro ESS program uses a workbook to document the application and reporting requirements.  The workbook has one main tab: Proposed ESS Projects. </a:t>
          </a:r>
        </a:p>
        <a:p>
          <a:pPr>
            <a:lnSpc>
              <a:spcPct val="150000"/>
            </a:lnSpc>
          </a:pPr>
          <a:r>
            <a:rPr lang="en-CA" sz="1100" b="1" u="sng">
              <a:solidFill>
                <a:schemeClr val="dk1"/>
              </a:solidFill>
              <a:effectLst/>
              <a:latin typeface="+mn-lt"/>
              <a:ea typeface="+mn-ea"/>
              <a:cs typeface="+mn-cs"/>
            </a:rPr>
            <a:t>Proposed ESS Projects</a:t>
          </a:r>
          <a:endParaRPr lang="en-CA" sz="1100" b="1">
            <a:solidFill>
              <a:schemeClr val="dk1"/>
            </a:solidFill>
            <a:effectLst/>
            <a:latin typeface="+mn-lt"/>
            <a:ea typeface="+mn-ea"/>
            <a:cs typeface="+mn-cs"/>
          </a:endParaRPr>
        </a:p>
        <a:p>
          <a:pPr>
            <a:lnSpc>
              <a:spcPct val="150000"/>
            </a:lnSpc>
          </a:pPr>
          <a:r>
            <a:rPr lang="en-CA" sz="1100">
              <a:solidFill>
                <a:schemeClr val="dk1"/>
              </a:solidFill>
              <a:effectLst/>
              <a:latin typeface="+mn-lt"/>
              <a:ea typeface="+mn-ea"/>
              <a:cs typeface="+mn-cs"/>
            </a:rPr>
            <a:t>The ‘Proposed ESS Projects’ tab is used to document the incentive application with measures to be implemented. For additional support, please reference the </a:t>
          </a:r>
          <a:r>
            <a:rPr lang="en-CA" sz="1100" u="sng">
              <a:solidFill>
                <a:schemeClr val="dk1"/>
              </a:solidFill>
              <a:effectLst/>
              <a:latin typeface="+mn-lt"/>
              <a:ea typeface="+mn-ea"/>
              <a:cs typeface="+mn-cs"/>
              <a:hlinkClick xmlns:r="http://schemas.openxmlformats.org/officeDocument/2006/relationships" r:id=""/>
            </a:rPr>
            <a:t>Customer Manual</a:t>
          </a:r>
          <a:r>
            <a:rPr lang="en-CA" sz="1100">
              <a:solidFill>
                <a:schemeClr val="dk1"/>
              </a:solidFill>
              <a:effectLst/>
              <a:latin typeface="+mn-lt"/>
              <a:ea typeface="+mn-ea"/>
              <a:cs typeface="+mn-cs"/>
            </a:rPr>
            <a:t>. </a:t>
          </a:r>
        </a:p>
        <a:p>
          <a:pPr>
            <a:lnSpc>
              <a:spcPct val="150000"/>
            </a:lnSpc>
          </a:pPr>
          <a:r>
            <a:rPr lang="en-CA" sz="1100" b="1">
              <a:solidFill>
                <a:schemeClr val="dk1"/>
              </a:solidFill>
              <a:effectLst/>
              <a:latin typeface="+mn-lt"/>
              <a:ea typeface="+mn-ea"/>
              <a:cs typeface="+mn-cs"/>
            </a:rPr>
            <a:t>Section 1 – Customer, Project, and Consultant Information. </a:t>
          </a:r>
          <a:r>
            <a:rPr lang="en-CA" sz="1100">
              <a:solidFill>
                <a:schemeClr val="dk1"/>
              </a:solidFill>
              <a:effectLst/>
              <a:latin typeface="+mn-lt"/>
              <a:ea typeface="+mn-ea"/>
              <a:cs typeface="+mn-cs"/>
            </a:rPr>
            <a:t>Enter your name, contact information, the name of your consultant (if applicable), project title, and BCH account number. Additionally, indicate whether the project is an industrial or commercial customers and the subsequent sub-sector.</a:t>
          </a:r>
        </a:p>
        <a:p>
          <a:pPr>
            <a:lnSpc>
              <a:spcPct val="150000"/>
            </a:lnSpc>
          </a:pPr>
          <a:r>
            <a:rPr lang="en-CA" sz="1100" b="1">
              <a:solidFill>
                <a:schemeClr val="dk1"/>
              </a:solidFill>
              <a:effectLst/>
              <a:latin typeface="+mn-lt"/>
              <a:ea typeface="+mn-ea"/>
              <a:cs typeface="+mn-cs"/>
            </a:rPr>
            <a:t>Section 2 – Project Energy, Capacity, and Cost Impact Summary</a:t>
          </a:r>
          <a:r>
            <a:rPr lang="en-CA" sz="1100">
              <a:solidFill>
                <a:schemeClr val="dk1"/>
              </a:solidFill>
              <a:effectLst/>
              <a:latin typeface="+mn-lt"/>
              <a:ea typeface="+mn-ea"/>
              <a:cs typeface="+mn-cs"/>
            </a:rPr>
            <a:t>, for each proposed ESS project:</a:t>
          </a:r>
        </a:p>
        <a:p>
          <a:pPr>
            <a:lnSpc>
              <a:spcPct val="150000"/>
            </a:lnSpc>
          </a:pPr>
          <a:r>
            <a:rPr lang="en-CA" sz="1100" b="1">
              <a:solidFill>
                <a:schemeClr val="dk1"/>
              </a:solidFill>
              <a:effectLst/>
              <a:latin typeface="+mn-lt"/>
              <a:ea typeface="+mn-ea"/>
              <a:cs typeface="+mn-cs"/>
            </a:rPr>
            <a:t>A.</a:t>
          </a:r>
          <a:r>
            <a:rPr lang="en-CA" sz="1100" b="1" baseline="0">
              <a:solidFill>
                <a:schemeClr val="dk1"/>
              </a:solidFill>
              <a:effectLst/>
              <a:latin typeface="+mn-lt"/>
              <a:ea typeface="+mn-ea"/>
              <a:cs typeface="+mn-cs"/>
            </a:rPr>
            <a:t> </a:t>
          </a:r>
          <a:r>
            <a:rPr lang="en-CA" sz="1100" b="1">
              <a:solidFill>
                <a:schemeClr val="dk1"/>
              </a:solidFill>
              <a:effectLst/>
              <a:latin typeface="+mn-lt"/>
              <a:ea typeface="+mn-ea"/>
              <a:cs typeface="+mn-cs"/>
            </a:rPr>
            <a:t>Project Details Table</a:t>
          </a:r>
          <a:endParaRPr lang="en-CA" sz="1100">
            <a:solidFill>
              <a:schemeClr val="dk1"/>
            </a:solidFill>
            <a:effectLst/>
            <a:latin typeface="+mn-lt"/>
            <a:ea typeface="+mn-ea"/>
            <a:cs typeface="+mn-cs"/>
          </a:endParaRPr>
        </a:p>
        <a:p>
          <a:pPr marL="228600" lvl="0" indent="-228600">
            <a:lnSpc>
              <a:spcPct val="150000"/>
            </a:lnSpc>
            <a:buFont typeface="+mj-lt"/>
            <a:buAutoNum type="arabicPeriod"/>
          </a:pPr>
          <a:r>
            <a:rPr lang="en-CA" sz="1100">
              <a:solidFill>
                <a:schemeClr val="dk1"/>
              </a:solidFill>
              <a:effectLst/>
              <a:latin typeface="+mn-lt"/>
              <a:ea typeface="+mn-ea"/>
              <a:cs typeface="+mn-cs"/>
            </a:rPr>
            <a:t>Select the </a:t>
          </a:r>
          <a:r>
            <a:rPr lang="en-CA" sz="1100" b="1">
              <a:solidFill>
                <a:schemeClr val="dk1"/>
              </a:solidFill>
              <a:effectLst/>
              <a:latin typeface="+mn-lt"/>
              <a:ea typeface="+mn-ea"/>
              <a:cs typeface="+mn-cs"/>
            </a:rPr>
            <a:t>DSM Type </a:t>
          </a:r>
          <a:r>
            <a:rPr lang="en-CA" sz="1100">
              <a:solidFill>
                <a:schemeClr val="dk1"/>
              </a:solidFill>
              <a:effectLst/>
              <a:latin typeface="+mn-lt"/>
              <a:ea typeface="+mn-ea"/>
              <a:cs typeface="+mn-cs"/>
            </a:rPr>
            <a:t>as “Demand Response (DR)” for the proposed ESS</a:t>
          </a:r>
          <a:r>
            <a:rPr lang="en-CA" sz="1100" b="1">
              <a:solidFill>
                <a:schemeClr val="dk1"/>
              </a:solidFill>
              <a:effectLst/>
              <a:latin typeface="+mn-lt"/>
              <a:ea typeface="+mn-ea"/>
              <a:cs typeface="+mn-cs"/>
            </a:rPr>
            <a:t>.</a:t>
          </a:r>
          <a:endParaRPr lang="en-CA" sz="1100">
            <a:solidFill>
              <a:schemeClr val="dk1"/>
            </a:solidFill>
            <a:effectLst/>
            <a:latin typeface="+mn-lt"/>
            <a:ea typeface="+mn-ea"/>
            <a:cs typeface="+mn-cs"/>
          </a:endParaRPr>
        </a:p>
        <a:p>
          <a:pPr marL="228600" lvl="0" indent="-228600">
            <a:lnSpc>
              <a:spcPct val="150000"/>
            </a:lnSpc>
            <a:buFont typeface="+mj-lt"/>
            <a:buAutoNum type="arabicPeriod"/>
          </a:pPr>
          <a:r>
            <a:rPr lang="en-CA" sz="1100">
              <a:solidFill>
                <a:schemeClr val="dk1"/>
              </a:solidFill>
              <a:effectLst/>
              <a:latin typeface="+mn-lt"/>
              <a:ea typeface="+mn-ea"/>
              <a:cs typeface="+mn-cs"/>
            </a:rPr>
            <a:t>Select the </a:t>
          </a:r>
          <a:r>
            <a:rPr lang="en-CA" sz="1100" b="1">
              <a:solidFill>
                <a:schemeClr val="dk1"/>
              </a:solidFill>
              <a:effectLst/>
              <a:latin typeface="+mn-lt"/>
              <a:ea typeface="+mn-ea"/>
              <a:cs typeface="+mn-cs"/>
            </a:rPr>
            <a:t>end-use</a:t>
          </a:r>
          <a:r>
            <a:rPr lang="en-CA" sz="1100">
              <a:solidFill>
                <a:schemeClr val="dk1"/>
              </a:solidFill>
              <a:effectLst/>
              <a:latin typeface="+mn-lt"/>
              <a:ea typeface="+mn-ea"/>
              <a:cs typeface="+mn-cs"/>
            </a:rPr>
            <a:t> most applicable to the proposed project from the available dropdown list.  Select ‘Other’ if an appropriate end-use is not available.</a:t>
          </a:r>
        </a:p>
        <a:p>
          <a:pPr marL="228600" lvl="0" indent="-228600">
            <a:lnSpc>
              <a:spcPct val="150000"/>
            </a:lnSpc>
            <a:buFont typeface="+mj-lt"/>
            <a:buAutoNum type="arabicPeriod"/>
          </a:pPr>
          <a:r>
            <a:rPr lang="en-CA" sz="1100">
              <a:solidFill>
                <a:schemeClr val="dk1"/>
              </a:solidFill>
              <a:effectLst/>
              <a:latin typeface="+mn-lt"/>
              <a:ea typeface="+mn-ea"/>
              <a:cs typeface="+mn-cs"/>
            </a:rPr>
            <a:t>Select the </a:t>
          </a:r>
          <a:r>
            <a:rPr lang="en-CA" sz="1100" b="1">
              <a:solidFill>
                <a:schemeClr val="dk1"/>
              </a:solidFill>
              <a:effectLst/>
              <a:latin typeface="+mn-lt"/>
              <a:ea typeface="+mn-ea"/>
              <a:cs typeface="+mn-cs"/>
            </a:rPr>
            <a:t>DSM measure</a:t>
          </a:r>
          <a:r>
            <a:rPr lang="en-CA" sz="1100">
              <a:solidFill>
                <a:schemeClr val="dk1"/>
              </a:solidFill>
              <a:effectLst/>
              <a:latin typeface="+mn-lt"/>
              <a:ea typeface="+mn-ea"/>
              <a:cs typeface="+mn-cs"/>
            </a:rPr>
            <a:t> specific to each end-use selected.  Skip this step if the ‘Other’ end-use is selected.</a:t>
          </a:r>
        </a:p>
        <a:p>
          <a:pPr marL="228600" lvl="0" indent="-228600">
            <a:lnSpc>
              <a:spcPct val="150000"/>
            </a:lnSpc>
            <a:buFont typeface="+mj-lt"/>
            <a:buAutoNum type="arabicPeriod"/>
          </a:pPr>
          <a:r>
            <a:rPr lang="en-CA" sz="1100">
              <a:solidFill>
                <a:schemeClr val="dk1"/>
              </a:solidFill>
              <a:effectLst/>
              <a:latin typeface="+mn-lt"/>
              <a:ea typeface="+mn-ea"/>
              <a:cs typeface="+mn-cs"/>
            </a:rPr>
            <a:t>Enter a brief </a:t>
          </a:r>
          <a:r>
            <a:rPr lang="en-CA" sz="1100" b="1">
              <a:solidFill>
                <a:schemeClr val="dk1"/>
              </a:solidFill>
              <a:effectLst/>
              <a:latin typeface="+mn-lt"/>
              <a:ea typeface="+mn-ea"/>
              <a:cs typeface="+mn-cs"/>
            </a:rPr>
            <a:t>baseline system description</a:t>
          </a:r>
          <a:r>
            <a:rPr lang="en-CA" sz="1100">
              <a:solidFill>
                <a:schemeClr val="dk1"/>
              </a:solidFill>
              <a:effectLst/>
              <a:latin typeface="+mn-lt"/>
              <a:ea typeface="+mn-ea"/>
              <a:cs typeface="+mn-cs"/>
            </a:rPr>
            <a:t>.  </a:t>
          </a:r>
        </a:p>
        <a:p>
          <a:pPr marL="228600" lvl="0" indent="-228600">
            <a:lnSpc>
              <a:spcPct val="150000"/>
            </a:lnSpc>
            <a:buFont typeface="+mj-lt"/>
            <a:buAutoNum type="arabicPeriod"/>
          </a:pPr>
          <a:r>
            <a:rPr lang="en-CA" sz="1100">
              <a:solidFill>
                <a:schemeClr val="dk1"/>
              </a:solidFill>
              <a:effectLst/>
              <a:latin typeface="+mn-lt"/>
              <a:ea typeface="+mn-ea"/>
              <a:cs typeface="+mn-cs"/>
            </a:rPr>
            <a:t>Enter </a:t>
          </a:r>
          <a:r>
            <a:rPr lang="en-CA" sz="1100" b="1">
              <a:solidFill>
                <a:schemeClr val="dk1"/>
              </a:solidFill>
              <a:effectLst/>
              <a:latin typeface="+mn-lt"/>
              <a:ea typeface="+mn-ea"/>
              <a:cs typeface="+mn-cs"/>
            </a:rPr>
            <a:t>Average Hourly Winter Load on site</a:t>
          </a:r>
          <a:endParaRPr lang="en-CA" sz="1100">
            <a:solidFill>
              <a:schemeClr val="dk1"/>
            </a:solidFill>
            <a:effectLst/>
            <a:latin typeface="+mn-lt"/>
            <a:ea typeface="+mn-ea"/>
            <a:cs typeface="+mn-cs"/>
          </a:endParaRPr>
        </a:p>
        <a:p>
          <a:pPr marL="228600" lvl="0" indent="-228600">
            <a:lnSpc>
              <a:spcPct val="150000"/>
            </a:lnSpc>
            <a:buFont typeface="+mj-lt"/>
            <a:buAutoNum type="arabicPeriod"/>
          </a:pPr>
          <a:r>
            <a:rPr lang="en-CA" sz="1100">
              <a:solidFill>
                <a:schemeClr val="dk1"/>
              </a:solidFill>
              <a:effectLst/>
              <a:latin typeface="+mn-lt"/>
              <a:ea typeface="+mn-ea"/>
              <a:cs typeface="+mn-cs"/>
            </a:rPr>
            <a:t>Enter a brief </a:t>
          </a:r>
          <a:r>
            <a:rPr lang="en-CA" sz="1100" b="1">
              <a:solidFill>
                <a:schemeClr val="dk1"/>
              </a:solidFill>
              <a:effectLst/>
              <a:latin typeface="+mn-lt"/>
              <a:ea typeface="+mn-ea"/>
              <a:cs typeface="+mn-cs"/>
            </a:rPr>
            <a:t>project description</a:t>
          </a:r>
          <a:r>
            <a:rPr lang="en-CA" sz="1100">
              <a:solidFill>
                <a:schemeClr val="dk1"/>
              </a:solidFill>
              <a:effectLst/>
              <a:latin typeface="+mn-lt"/>
              <a:ea typeface="+mn-ea"/>
              <a:cs typeface="+mn-cs"/>
            </a:rPr>
            <a:t>.</a:t>
          </a:r>
        </a:p>
        <a:p>
          <a:pPr marL="228600" lvl="0" indent="-228600">
            <a:lnSpc>
              <a:spcPct val="150000"/>
            </a:lnSpc>
            <a:buFont typeface="+mj-lt"/>
            <a:buAutoNum type="arabicPeriod"/>
          </a:pPr>
          <a:r>
            <a:rPr lang="en-CA" sz="1100">
              <a:solidFill>
                <a:schemeClr val="dk1"/>
              </a:solidFill>
              <a:effectLst/>
              <a:latin typeface="+mn-lt"/>
              <a:ea typeface="+mn-ea"/>
              <a:cs typeface="+mn-cs"/>
            </a:rPr>
            <a:t>Select the </a:t>
          </a:r>
          <a:r>
            <a:rPr lang="en-CA" sz="1100" b="1">
              <a:solidFill>
                <a:schemeClr val="dk1"/>
              </a:solidFill>
              <a:effectLst/>
              <a:latin typeface="+mn-lt"/>
              <a:ea typeface="+mn-ea"/>
              <a:cs typeface="+mn-cs"/>
            </a:rPr>
            <a:t>project type</a:t>
          </a:r>
          <a:r>
            <a:rPr lang="en-CA" sz="1100">
              <a:solidFill>
                <a:schemeClr val="dk1"/>
              </a:solidFill>
              <a:effectLst/>
              <a:latin typeface="+mn-lt"/>
              <a:ea typeface="+mn-ea"/>
              <a:cs typeface="+mn-cs"/>
            </a:rPr>
            <a:t>:</a:t>
          </a:r>
        </a:p>
        <a:p>
          <a:pPr lvl="1">
            <a:lnSpc>
              <a:spcPct val="150000"/>
            </a:lnSpc>
          </a:pPr>
          <a:r>
            <a:rPr lang="en-CA" sz="1100" b="0">
              <a:solidFill>
                <a:schemeClr val="dk1"/>
              </a:solidFill>
              <a:effectLst/>
              <a:latin typeface="+mn-lt"/>
              <a:ea typeface="+mn-ea"/>
              <a:cs typeface="+mn-cs"/>
            </a:rPr>
            <a:t>7.1. </a:t>
          </a:r>
          <a:r>
            <a:rPr lang="en-CA" sz="1100" b="1">
              <a:solidFill>
                <a:schemeClr val="dk1"/>
              </a:solidFill>
              <a:effectLst/>
              <a:latin typeface="+mn-lt"/>
              <a:ea typeface="+mn-ea"/>
              <a:cs typeface="+mn-cs"/>
            </a:rPr>
            <a:t>Retrofit</a:t>
          </a:r>
          <a:r>
            <a:rPr lang="en-CA" sz="1100">
              <a:solidFill>
                <a:schemeClr val="dk1"/>
              </a:solidFill>
              <a:effectLst/>
              <a:latin typeface="+mn-lt"/>
              <a:ea typeface="+mn-ea"/>
              <a:cs typeface="+mn-cs"/>
            </a:rPr>
            <a:t>: for projects involving replacement of an existing equipment with an option with equivalent capacity.</a:t>
          </a:r>
        </a:p>
        <a:p>
          <a:pPr lvl="1">
            <a:lnSpc>
              <a:spcPct val="150000"/>
            </a:lnSpc>
          </a:pPr>
          <a:r>
            <a:rPr lang="en-CA" sz="1100" b="0">
              <a:solidFill>
                <a:schemeClr val="dk1"/>
              </a:solidFill>
              <a:effectLst/>
              <a:latin typeface="+mn-lt"/>
              <a:ea typeface="+mn-ea"/>
              <a:cs typeface="+mn-cs"/>
            </a:rPr>
            <a:t>7.2.</a:t>
          </a:r>
          <a:r>
            <a:rPr lang="en-CA" sz="1100" b="1">
              <a:solidFill>
                <a:schemeClr val="dk1"/>
              </a:solidFill>
              <a:effectLst/>
              <a:latin typeface="+mn-lt"/>
              <a:ea typeface="+mn-ea"/>
              <a:cs typeface="+mn-cs"/>
            </a:rPr>
            <a:t> Expansion</a:t>
          </a:r>
          <a:r>
            <a:rPr lang="en-CA" sz="1100">
              <a:solidFill>
                <a:schemeClr val="dk1"/>
              </a:solidFill>
              <a:effectLst/>
              <a:latin typeface="+mn-lt"/>
              <a:ea typeface="+mn-ea"/>
              <a:cs typeface="+mn-cs"/>
            </a:rPr>
            <a:t>: for projects involving replacement of an existing equipment with an option with higher capacity.</a:t>
          </a:r>
        </a:p>
        <a:p>
          <a:pPr lvl="1">
            <a:lnSpc>
              <a:spcPct val="150000"/>
            </a:lnSpc>
          </a:pPr>
          <a:r>
            <a:rPr lang="en-CA" sz="1100" b="0">
              <a:solidFill>
                <a:schemeClr val="dk1"/>
              </a:solidFill>
              <a:effectLst/>
              <a:latin typeface="+mn-lt"/>
              <a:ea typeface="+mn-ea"/>
              <a:cs typeface="+mn-cs"/>
            </a:rPr>
            <a:t>7.3.</a:t>
          </a:r>
          <a:r>
            <a:rPr lang="en-CA" sz="1100" b="0" baseline="0">
              <a:solidFill>
                <a:schemeClr val="dk1"/>
              </a:solidFill>
              <a:effectLst/>
              <a:latin typeface="+mn-lt"/>
              <a:ea typeface="+mn-ea"/>
              <a:cs typeface="+mn-cs"/>
            </a:rPr>
            <a:t> </a:t>
          </a:r>
          <a:r>
            <a:rPr lang="en-CA" sz="1100" b="1">
              <a:solidFill>
                <a:schemeClr val="dk1"/>
              </a:solidFill>
              <a:effectLst/>
              <a:latin typeface="+mn-lt"/>
              <a:ea typeface="+mn-ea"/>
              <a:cs typeface="+mn-cs"/>
            </a:rPr>
            <a:t>New</a:t>
          </a:r>
          <a:r>
            <a:rPr lang="en-CA" sz="1100">
              <a:solidFill>
                <a:schemeClr val="dk1"/>
              </a:solidFill>
              <a:effectLst/>
              <a:latin typeface="+mn-lt"/>
              <a:ea typeface="+mn-ea"/>
              <a:cs typeface="+mn-cs"/>
            </a:rPr>
            <a:t>: For new projects, which include greenfield or new equipment in existing facilities.</a:t>
          </a:r>
        </a:p>
        <a:p>
          <a:pPr marL="228600" lvl="0" indent="-228600">
            <a:lnSpc>
              <a:spcPct val="150000"/>
            </a:lnSpc>
            <a:buFont typeface="+mj-lt"/>
            <a:buAutoNum type="arabicPeriod"/>
          </a:pPr>
          <a:r>
            <a:rPr lang="en-CA" sz="1100">
              <a:solidFill>
                <a:schemeClr val="dk1"/>
              </a:solidFill>
              <a:effectLst/>
              <a:latin typeface="+mn-lt"/>
              <a:ea typeface="+mn-ea"/>
              <a:cs typeface="+mn-cs"/>
            </a:rPr>
            <a:t>Enter the </a:t>
          </a:r>
          <a:r>
            <a:rPr lang="en-CA" sz="1100" b="1">
              <a:solidFill>
                <a:schemeClr val="dk1"/>
              </a:solidFill>
              <a:effectLst/>
              <a:latin typeface="+mn-lt"/>
              <a:ea typeface="+mn-ea"/>
              <a:cs typeface="+mn-cs"/>
            </a:rPr>
            <a:t>expected</a:t>
          </a:r>
          <a:r>
            <a:rPr lang="en-CA" sz="1100">
              <a:solidFill>
                <a:schemeClr val="dk1"/>
              </a:solidFill>
              <a:effectLst/>
              <a:latin typeface="+mn-lt"/>
              <a:ea typeface="+mn-ea"/>
              <a:cs typeface="+mn-cs"/>
            </a:rPr>
            <a:t> </a:t>
          </a:r>
          <a:r>
            <a:rPr lang="en-CA" sz="1100" b="1">
              <a:solidFill>
                <a:schemeClr val="dk1"/>
              </a:solidFill>
              <a:effectLst/>
              <a:latin typeface="+mn-lt"/>
              <a:ea typeface="+mn-ea"/>
              <a:cs typeface="+mn-cs"/>
            </a:rPr>
            <a:t>project life</a:t>
          </a:r>
          <a:r>
            <a:rPr lang="en-CA" sz="1100">
              <a:solidFill>
                <a:schemeClr val="dk1"/>
              </a:solidFill>
              <a:effectLst/>
              <a:latin typeface="+mn-lt"/>
              <a:ea typeface="+mn-ea"/>
              <a:cs typeface="+mn-cs"/>
            </a:rPr>
            <a:t> in years.</a:t>
          </a:r>
        </a:p>
        <a:p>
          <a:pPr marL="228600" lvl="0" indent="-228600">
            <a:lnSpc>
              <a:spcPct val="150000"/>
            </a:lnSpc>
            <a:buFont typeface="+mj-lt"/>
            <a:buAutoNum type="arabicPeriod"/>
          </a:pPr>
          <a:r>
            <a:rPr lang="en-CA" sz="1100">
              <a:solidFill>
                <a:schemeClr val="dk1"/>
              </a:solidFill>
              <a:effectLst/>
              <a:latin typeface="+mn-lt"/>
              <a:ea typeface="+mn-ea"/>
              <a:cs typeface="+mn-cs"/>
            </a:rPr>
            <a:t>Enter the </a:t>
          </a:r>
          <a:r>
            <a:rPr lang="en-CA" sz="1100" b="1">
              <a:solidFill>
                <a:schemeClr val="dk1"/>
              </a:solidFill>
              <a:effectLst/>
              <a:latin typeface="+mn-lt"/>
              <a:ea typeface="+mn-ea"/>
              <a:cs typeface="+mn-cs"/>
            </a:rPr>
            <a:t>Expected BESS Delivery date </a:t>
          </a:r>
          <a:r>
            <a:rPr lang="en-CA" sz="1100">
              <a:solidFill>
                <a:schemeClr val="dk1"/>
              </a:solidFill>
              <a:effectLst/>
              <a:latin typeface="+mn-lt"/>
              <a:ea typeface="+mn-ea"/>
              <a:cs typeface="+mn-cs"/>
            </a:rPr>
            <a:t>(the expected date that customer will receive BESS)</a:t>
          </a:r>
        </a:p>
        <a:p>
          <a:pPr marL="228600" lvl="0" indent="-228600">
            <a:lnSpc>
              <a:spcPct val="150000"/>
            </a:lnSpc>
            <a:buFont typeface="+mj-lt"/>
            <a:buAutoNum type="arabicPeriod"/>
          </a:pPr>
          <a:r>
            <a:rPr lang="en-CA" sz="1100">
              <a:solidFill>
                <a:schemeClr val="dk1"/>
              </a:solidFill>
              <a:effectLst/>
              <a:latin typeface="+mn-lt"/>
              <a:ea typeface="+mn-ea"/>
              <a:cs typeface="+mn-cs"/>
            </a:rPr>
            <a:t>Enter the </a:t>
          </a:r>
          <a:r>
            <a:rPr lang="en-CA" sz="1100" b="1">
              <a:solidFill>
                <a:schemeClr val="dk1"/>
              </a:solidFill>
              <a:effectLst/>
              <a:latin typeface="+mn-lt"/>
              <a:ea typeface="+mn-ea"/>
              <a:cs typeface="+mn-cs"/>
            </a:rPr>
            <a:t>Expected BESS Energized date </a:t>
          </a:r>
          <a:r>
            <a:rPr lang="en-CA" sz="1100">
              <a:solidFill>
                <a:schemeClr val="dk1"/>
              </a:solidFill>
              <a:effectLst/>
              <a:latin typeface="+mn-lt"/>
              <a:ea typeface="+mn-ea"/>
              <a:cs typeface="+mn-cs"/>
            </a:rPr>
            <a:t>(the expected date once interconnection has been approved to energize)</a:t>
          </a:r>
        </a:p>
        <a:p>
          <a:pPr marL="228600" lvl="0" indent="-228600">
            <a:lnSpc>
              <a:spcPct val="150000"/>
            </a:lnSpc>
            <a:buFont typeface="+mj-lt"/>
            <a:buAutoNum type="arabicPeriod"/>
          </a:pPr>
          <a:r>
            <a:rPr lang="en-CA" sz="1100">
              <a:solidFill>
                <a:schemeClr val="dk1"/>
              </a:solidFill>
              <a:effectLst/>
              <a:latin typeface="+mn-lt"/>
              <a:ea typeface="+mn-ea"/>
              <a:cs typeface="+mn-cs"/>
            </a:rPr>
            <a:t>Enter the </a:t>
          </a:r>
          <a:r>
            <a:rPr lang="en-CA" sz="1100" b="1">
              <a:solidFill>
                <a:schemeClr val="dk1"/>
              </a:solidFill>
              <a:effectLst/>
              <a:latin typeface="+mn-lt"/>
              <a:ea typeface="+mn-ea"/>
              <a:cs typeface="+mn-cs"/>
            </a:rPr>
            <a:t>Expected DERMS Connection date </a:t>
          </a:r>
          <a:r>
            <a:rPr lang="en-CA" sz="1100">
              <a:solidFill>
                <a:schemeClr val="dk1"/>
              </a:solidFill>
              <a:effectLst/>
              <a:latin typeface="+mn-lt"/>
              <a:ea typeface="+mn-ea"/>
              <a:cs typeface="+mn-cs"/>
            </a:rPr>
            <a:t>(the expected date to confirm and connect to our DERMS)</a:t>
          </a:r>
        </a:p>
        <a:p>
          <a:pPr marL="0" lvl="0" indent="0">
            <a:lnSpc>
              <a:spcPct val="150000"/>
            </a:lnSpc>
            <a:buFontTx/>
            <a:buNone/>
          </a:pPr>
          <a:r>
            <a:rPr lang="en-CA" sz="1100" b="1">
              <a:solidFill>
                <a:schemeClr val="dk1"/>
              </a:solidFill>
              <a:effectLst/>
              <a:latin typeface="+mn-lt"/>
              <a:ea typeface="+mn-ea"/>
              <a:cs typeface="+mn-cs"/>
            </a:rPr>
            <a:t>B. BESS Key Technical Data</a:t>
          </a:r>
          <a:endParaRPr lang="en-CA" sz="1100">
            <a:solidFill>
              <a:schemeClr val="dk1"/>
            </a:solidFill>
            <a:effectLst/>
            <a:latin typeface="+mn-lt"/>
            <a:ea typeface="+mn-ea"/>
            <a:cs typeface="+mn-cs"/>
          </a:endParaRPr>
        </a:p>
        <a:p>
          <a:pPr marL="228600" lvl="0" indent="-228600">
            <a:lnSpc>
              <a:spcPct val="150000"/>
            </a:lnSpc>
            <a:buFont typeface="+mj-lt"/>
            <a:buAutoNum type="arabicPeriod"/>
          </a:pPr>
          <a:r>
            <a:rPr lang="en-CA" sz="1100">
              <a:solidFill>
                <a:schemeClr val="dk1"/>
              </a:solidFill>
              <a:effectLst/>
              <a:latin typeface="+mn-lt"/>
              <a:ea typeface="+mn-ea"/>
              <a:cs typeface="+mn-cs"/>
            </a:rPr>
            <a:t>Enter all the key battery data in the table. Check the definition of some key terminology in the “Data Dictionary” Tab </a:t>
          </a:r>
        </a:p>
        <a:p>
          <a:pPr marL="0" lvl="0" indent="0">
            <a:lnSpc>
              <a:spcPct val="150000"/>
            </a:lnSpc>
            <a:buFontTx/>
            <a:buNone/>
          </a:pPr>
          <a:r>
            <a:rPr lang="en-CA" sz="1100" b="1">
              <a:solidFill>
                <a:schemeClr val="dk1"/>
              </a:solidFill>
              <a:effectLst/>
              <a:latin typeface="+mn-lt"/>
              <a:ea typeface="+mn-ea"/>
              <a:cs typeface="+mn-cs"/>
            </a:rPr>
            <a:t>C. Energy, Capacity, and Cost Impact</a:t>
          </a:r>
          <a:endParaRPr lang="en-CA" sz="1100">
            <a:solidFill>
              <a:schemeClr val="dk1"/>
            </a:solidFill>
            <a:effectLst/>
            <a:latin typeface="+mn-lt"/>
            <a:ea typeface="+mn-ea"/>
            <a:cs typeface="+mn-cs"/>
          </a:endParaRPr>
        </a:p>
        <a:p>
          <a:pPr marL="228600" lvl="0" indent="-228600">
            <a:lnSpc>
              <a:spcPct val="150000"/>
            </a:lnSpc>
            <a:buFont typeface="+mj-lt"/>
            <a:buAutoNum type="arabicPeriod"/>
          </a:pPr>
          <a:r>
            <a:rPr lang="en-CA" sz="1100" u="sng">
              <a:solidFill>
                <a:schemeClr val="dk1"/>
              </a:solidFill>
              <a:effectLst/>
              <a:latin typeface="+mn-lt"/>
              <a:ea typeface="+mn-ea"/>
              <a:cs typeface="+mn-cs"/>
            </a:rPr>
            <a:t>For </a:t>
          </a:r>
          <a:r>
            <a:rPr lang="en-CA" sz="1100" b="1" u="sng">
              <a:solidFill>
                <a:schemeClr val="dk1"/>
              </a:solidFill>
              <a:effectLst/>
              <a:latin typeface="+mn-lt"/>
              <a:ea typeface="+mn-ea"/>
              <a:cs typeface="+mn-cs"/>
            </a:rPr>
            <a:t>ESS projects</a:t>
          </a:r>
          <a:r>
            <a:rPr lang="en-CA" sz="1100" u="sng">
              <a:solidFill>
                <a:schemeClr val="dk1"/>
              </a:solidFill>
              <a:effectLst/>
              <a:latin typeface="+mn-lt"/>
              <a:ea typeface="+mn-ea"/>
              <a:cs typeface="+mn-cs"/>
            </a:rPr>
            <a:t>, enter the available capacity, available energy, and customer Reserve (%)</a:t>
          </a:r>
          <a:r>
            <a:rPr lang="en-CA" sz="1100">
              <a:solidFill>
                <a:schemeClr val="dk1"/>
              </a:solidFill>
              <a:effectLst/>
              <a:latin typeface="+mn-lt"/>
              <a:ea typeface="+mn-ea"/>
              <a:cs typeface="+mn-cs"/>
            </a:rPr>
            <a:t>.</a:t>
          </a:r>
        </a:p>
        <a:p>
          <a:pPr marL="628650" lvl="1" indent="-171450">
            <a:lnSpc>
              <a:spcPct val="150000"/>
            </a:lnSpc>
            <a:buFont typeface="Arial" panose="020B0604020202020204" pitchFamily="34" charset="0"/>
            <a:buChar char="•"/>
          </a:pPr>
          <a:r>
            <a:rPr lang="en-CA" sz="1100">
              <a:solidFill>
                <a:schemeClr val="dk1"/>
              </a:solidFill>
              <a:effectLst/>
              <a:latin typeface="+mn-lt"/>
              <a:ea typeface="+mn-ea"/>
              <a:cs typeface="+mn-cs"/>
            </a:rPr>
            <a:t>See the definition of Inverter Rated Output Power and Available Energy in the “Data Dictionary” Tab. Many systems only allow for discharge to 5% and maximum charge of 80 – 90% of the nameplate rating.</a:t>
          </a:r>
        </a:p>
        <a:p>
          <a:pPr marL="628650" lvl="1" indent="-171450">
            <a:lnSpc>
              <a:spcPct val="150000"/>
            </a:lnSpc>
            <a:buFont typeface="Arial" panose="020B0604020202020204" pitchFamily="34" charset="0"/>
            <a:buChar char="•"/>
          </a:pPr>
          <a:r>
            <a:rPr lang="en-CA" sz="1100">
              <a:solidFill>
                <a:schemeClr val="dk1"/>
              </a:solidFill>
              <a:effectLst/>
              <a:latin typeface="+mn-lt"/>
              <a:ea typeface="+mn-ea"/>
              <a:cs typeface="+mn-cs"/>
            </a:rPr>
            <a:t>Reserve refers the to amount of energy a customer will not discharge below when dispatched by BC Hydro, in order to retain some resiliency for the customer’s site.  Customers may elect to reserve a portion of the available energy for their own purposes.</a:t>
          </a:r>
        </a:p>
        <a:p>
          <a:pPr marL="628650" lvl="1" indent="-171450">
            <a:lnSpc>
              <a:spcPct val="150000"/>
            </a:lnSpc>
            <a:buFont typeface="Arial" panose="020B0604020202020204" pitchFamily="34" charset="0"/>
            <a:buChar char="•"/>
          </a:pPr>
          <a:r>
            <a:rPr lang="en-CA" sz="1100">
              <a:solidFill>
                <a:schemeClr val="dk1"/>
              </a:solidFill>
              <a:effectLst/>
              <a:latin typeface="+mn-lt"/>
              <a:ea typeface="+mn-ea"/>
              <a:cs typeface="+mn-cs"/>
            </a:rPr>
            <a:t>See the definition of Nominated Capacity in the “Data Dictionary” Tab. This amount shall not exceed 100% of the site’s average winter demand, measured from November to February of the prior year. </a:t>
          </a:r>
          <a:r>
            <a:rPr lang="en-CA" sz="1100" b="1" u="sng">
              <a:solidFill>
                <a:schemeClr val="dk1"/>
              </a:solidFill>
              <a:effectLst/>
              <a:latin typeface="+mn-lt"/>
              <a:ea typeface="+mn-ea"/>
              <a:cs typeface="+mn-cs"/>
            </a:rPr>
            <a:t>Note:</a:t>
          </a:r>
          <a:r>
            <a:rPr lang="en-CA" sz="1100">
              <a:solidFill>
                <a:schemeClr val="dk1"/>
              </a:solidFill>
              <a:effectLst/>
              <a:latin typeface="+mn-lt"/>
              <a:ea typeface="+mn-ea"/>
              <a:cs typeface="+mn-cs"/>
            </a:rPr>
            <a:t> </a:t>
          </a:r>
          <a:r>
            <a:rPr lang="en-CA" sz="1100" b="0">
              <a:solidFill>
                <a:schemeClr val="dk1"/>
              </a:solidFill>
              <a:effectLst/>
              <a:latin typeface="+mn-lt"/>
              <a:ea typeface="+mn-ea"/>
              <a:cs typeface="+mn-cs"/>
            </a:rPr>
            <a:t>N</a:t>
          </a:r>
          <a:r>
            <a:rPr lang="en-CA" sz="1100">
              <a:solidFill>
                <a:schemeClr val="dk1"/>
              </a:solidFill>
              <a:effectLst/>
              <a:latin typeface="+mn-lt"/>
              <a:ea typeface="+mn-ea"/>
              <a:cs typeface="+mn-cs"/>
            </a:rPr>
            <a:t>ominated kW and kWh shall not exceed the amount  capacity, available energy, and customer Reserve.</a:t>
          </a:r>
        </a:p>
        <a:p>
          <a:pPr marL="228600" lvl="0" indent="-228600">
            <a:lnSpc>
              <a:spcPct val="150000"/>
            </a:lnSpc>
            <a:buFont typeface="+mj-lt"/>
            <a:buAutoNum type="arabicPeriod"/>
          </a:pPr>
          <a:r>
            <a:rPr lang="en-CA" sz="1100">
              <a:solidFill>
                <a:schemeClr val="dk1"/>
              </a:solidFill>
              <a:effectLst/>
              <a:latin typeface="+mn-lt"/>
              <a:ea typeface="+mn-ea"/>
              <a:cs typeface="+mn-cs"/>
            </a:rPr>
            <a:t>For </a:t>
          </a:r>
          <a:r>
            <a:rPr lang="en-CA" sz="1100" b="1">
              <a:solidFill>
                <a:schemeClr val="dk1"/>
              </a:solidFill>
              <a:effectLst/>
              <a:latin typeface="+mn-lt"/>
              <a:ea typeface="+mn-ea"/>
              <a:cs typeface="+mn-cs"/>
            </a:rPr>
            <a:t>ESS projects</a:t>
          </a:r>
          <a:r>
            <a:rPr lang="en-CA" sz="1100">
              <a:solidFill>
                <a:schemeClr val="dk1"/>
              </a:solidFill>
              <a:effectLst/>
              <a:latin typeface="+mn-lt"/>
              <a:ea typeface="+mn-ea"/>
              <a:cs typeface="+mn-cs"/>
            </a:rPr>
            <a:t>, enter the project cost estimate. Refer to “Data Dictionary” Tab for more details.</a:t>
          </a:r>
        </a:p>
        <a:p>
          <a:pPr lvl="0">
            <a:lnSpc>
              <a:spcPct val="150000"/>
            </a:lnSpc>
          </a:pPr>
          <a:r>
            <a:rPr lang="en-CA" sz="1100" b="1">
              <a:solidFill>
                <a:schemeClr val="dk1"/>
              </a:solidFill>
              <a:effectLst/>
              <a:latin typeface="+mn-lt"/>
              <a:ea typeface="+mn-ea"/>
              <a:cs typeface="+mn-cs"/>
            </a:rPr>
            <a:t>D. Hourly Load Data Tab: </a:t>
          </a:r>
          <a:r>
            <a:rPr lang="en-CA" sz="1100">
              <a:solidFill>
                <a:schemeClr val="dk1"/>
              </a:solidFill>
              <a:effectLst/>
              <a:latin typeface="+mn-lt"/>
              <a:ea typeface="+mn-ea"/>
              <a:cs typeface="+mn-cs"/>
            </a:rPr>
            <a:t>Provide the previous year average hourly winter load calculation in Excel format </a:t>
          </a:r>
        </a:p>
        <a:p>
          <a:pPr>
            <a:lnSpc>
              <a:spcPct val="150000"/>
            </a:lnSpc>
          </a:pPr>
          <a:r>
            <a:rPr lang="en-CA" sz="1100">
              <a:solidFill>
                <a:schemeClr val="dk1"/>
              </a:solidFill>
              <a:effectLst/>
              <a:latin typeface="+mn-lt"/>
              <a:ea typeface="+mn-ea"/>
              <a:cs typeface="+mn-cs"/>
            </a:rPr>
            <a:t> </a:t>
          </a:r>
          <a:endParaRPr lang="en-CA" sz="1400">
            <a:solidFill>
              <a:schemeClr val="dk1"/>
            </a:solidFill>
            <a:effectLst/>
            <a:latin typeface="+mn-lt"/>
            <a:ea typeface="+mn-ea"/>
            <a:cs typeface="+mn-cs"/>
          </a:endParaRPr>
        </a:p>
        <a:p>
          <a:pPr>
            <a:lnSpc>
              <a:spcPct val="150000"/>
            </a:lnSpc>
          </a:pPr>
          <a:r>
            <a:rPr lang="en-CA" sz="1100">
              <a:solidFill>
                <a:schemeClr val="dk1"/>
              </a:solidFill>
              <a:effectLst/>
              <a:latin typeface="+mn-lt"/>
              <a:ea typeface="+mn-ea"/>
              <a:cs typeface="+mn-cs"/>
            </a:rPr>
            <a:t> </a:t>
          </a:r>
        </a:p>
        <a:p>
          <a:endParaRPr lang="en-CA" sz="1100"/>
        </a:p>
      </xdr:txBody>
    </xdr:sp>
    <xdr:clientData/>
  </xdr:twoCellAnchor>
  <xdr:twoCellAnchor>
    <xdr:from>
      <xdr:col>2</xdr:col>
      <xdr:colOff>285750</xdr:colOff>
      <xdr:row>13</xdr:row>
      <xdr:rowOff>114300</xdr:rowOff>
    </xdr:from>
    <xdr:to>
      <xdr:col>4</xdr:col>
      <xdr:colOff>133350</xdr:colOff>
      <xdr:row>14</xdr:row>
      <xdr:rowOff>142876</xdr:rowOff>
    </xdr:to>
    <xdr:sp macro="" textlink="" fLocksText="0">
      <xdr:nvSpPr>
        <xdr:cNvPr id="4" name="TextBox 3">
          <a:hlinkClick xmlns:r="http://schemas.openxmlformats.org/officeDocument/2006/relationships" r:id="rId2"/>
          <a:extLst>
            <a:ext uri="{FF2B5EF4-FFF2-40B4-BE49-F238E27FC236}">
              <a16:creationId xmlns:a16="http://schemas.microsoft.com/office/drawing/2014/main" id="{16550E3C-5708-4C06-020E-6517F367662A}"/>
            </a:ext>
          </a:extLst>
        </xdr:cNvPr>
        <xdr:cNvSpPr txBox="1"/>
      </xdr:nvSpPr>
      <xdr:spPr>
        <a:xfrm>
          <a:off x="1504950" y="2581275"/>
          <a:ext cx="1066800" cy="21907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15</xdr:col>
      <xdr:colOff>702451</xdr:colOff>
      <xdr:row>0</xdr:row>
      <xdr:rowOff>0</xdr:rowOff>
    </xdr:from>
    <xdr:to>
      <xdr:col>17</xdr:col>
      <xdr:colOff>787220</xdr:colOff>
      <xdr:row>1</xdr:row>
      <xdr:rowOff>186691</xdr:rowOff>
    </xdr:to>
    <xdr:pic>
      <xdr:nvPicPr>
        <xdr:cNvPr id="2" name="Picture 1" descr="L_BCH_RGB.eps">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1480" y="0"/>
          <a:ext cx="1642387" cy="522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95250</xdr:colOff>
          <xdr:row>49</xdr:row>
          <xdr:rowOff>76200</xdr:rowOff>
        </xdr:from>
        <xdr:to>
          <xdr:col>5</xdr:col>
          <xdr:colOff>590550</xdr:colOff>
          <xdr:row>50</xdr:row>
          <xdr:rowOff>180975</xdr:rowOff>
        </xdr:to>
        <xdr:sp macro="" textlink="">
          <xdr:nvSpPr>
            <xdr:cNvPr id="43009" name="Button 1" hidden="1">
              <a:extLst>
                <a:ext uri="{63B3BB69-23CF-44E3-9099-C40C66FF867C}">
                  <a14:compatExt spid="_x0000_s43009"/>
                </a:ext>
                <a:ext uri="{FF2B5EF4-FFF2-40B4-BE49-F238E27FC236}">
                  <a16:creationId xmlns:a16="http://schemas.microsoft.com/office/drawing/2014/main" id="{00000000-0008-0000-0500-000001A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1" i="0" u="none" strike="noStrike" baseline="0">
                  <a:solidFill>
                    <a:srgbClr val="800000"/>
                  </a:solidFill>
                  <a:latin typeface="Calibri"/>
                  <a:cs typeface="Calibri"/>
                </a:rPr>
                <a:t>Add Measure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95250</xdr:colOff>
          <xdr:row>55</xdr:row>
          <xdr:rowOff>76200</xdr:rowOff>
        </xdr:from>
        <xdr:to>
          <xdr:col>5</xdr:col>
          <xdr:colOff>590550</xdr:colOff>
          <xdr:row>56</xdr:row>
          <xdr:rowOff>180975</xdr:rowOff>
        </xdr:to>
        <xdr:sp macro="" textlink="">
          <xdr:nvSpPr>
            <xdr:cNvPr id="37889" name="Button 1" hidden="1">
              <a:extLst>
                <a:ext uri="{63B3BB69-23CF-44E3-9099-C40C66FF867C}">
                  <a14:compatExt spid="_x0000_s37889"/>
                </a:ext>
                <a:ext uri="{FF2B5EF4-FFF2-40B4-BE49-F238E27FC236}">
                  <a16:creationId xmlns:a16="http://schemas.microsoft.com/office/drawing/2014/main" id="{00000000-0008-0000-0600-0000019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1" i="0" u="none" strike="noStrike" baseline="0">
                  <a:solidFill>
                    <a:srgbClr val="800000"/>
                  </a:solidFill>
                  <a:latin typeface="Calibri"/>
                  <a:cs typeface="Calibri"/>
                </a:rPr>
                <a:t>Add Measure</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13</xdr:row>
          <xdr:rowOff>28575</xdr:rowOff>
        </xdr:from>
        <xdr:to>
          <xdr:col>4</xdr:col>
          <xdr:colOff>38100</xdr:colOff>
          <xdr:row>14</xdr:row>
          <xdr:rowOff>123825</xdr:rowOff>
        </xdr:to>
        <xdr:sp macro="" textlink="">
          <xdr:nvSpPr>
            <xdr:cNvPr id="40961" name="Group Box 1" hidden="1">
              <a:extLst>
                <a:ext uri="{63B3BB69-23CF-44E3-9099-C40C66FF867C}">
                  <a14:compatExt spid="_x0000_s40961"/>
                </a:ext>
                <a:ext uri="{FF2B5EF4-FFF2-40B4-BE49-F238E27FC236}">
                  <a16:creationId xmlns:a16="http://schemas.microsoft.com/office/drawing/2014/main" id="{00000000-0008-0000-0700-00000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30</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10</xdr:col>
      <xdr:colOff>90323</xdr:colOff>
      <xdr:row>1</xdr:row>
      <xdr:rowOff>56595</xdr:rowOff>
    </xdr:from>
    <xdr:to>
      <xdr:col>14</xdr:col>
      <xdr:colOff>344870</xdr:colOff>
      <xdr:row>8</xdr:row>
      <xdr:rowOff>205280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7710323" y="285195"/>
          <a:ext cx="2692947" cy="17012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 1: </a:t>
          </a:r>
          <a:r>
            <a:rPr lang="en-CA" sz="1100"/>
            <a:t>The</a:t>
          </a:r>
          <a:r>
            <a:rPr lang="en-CA" sz="1100" baseline="0"/>
            <a:t> battery and inverter system must meet all the standards or processes in the ESS technical guideline. Support documents or confirmation shall be provided.</a:t>
          </a:r>
        </a:p>
        <a:p>
          <a:r>
            <a:rPr lang="en-CA" sz="1100" b="1" baseline="0"/>
            <a:t>Document</a:t>
          </a:r>
          <a:r>
            <a:rPr lang="en-CA" sz="1100" baseline="0"/>
            <a:t> means a copy of the certification</a:t>
          </a:r>
        </a:p>
        <a:p>
          <a:r>
            <a:rPr lang="en-CA" sz="1100" b="1" baseline="0"/>
            <a:t>Confirmation</a:t>
          </a:r>
          <a:r>
            <a:rPr lang="en-CA" sz="1100" baseline="0"/>
            <a:t> means the standards are listed in the product specification and/or brochure that shall be submitted</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D10" totalsRowShown="0">
  <autoFilter ref="A1:D10" xr:uid="{00000000-0009-0000-0100-000002000000}"/>
  <tableColumns count="4">
    <tableColumn id="1" xr3:uid="{00000000-0010-0000-0000-000001000000}" name="Revision Number" dataDxfId="28"/>
    <tableColumn id="2" xr3:uid="{00000000-0010-0000-0000-000002000000}" name="Date" dataDxfId="27"/>
    <tableColumn id="3" xr3:uid="{00000000-0010-0000-0000-000003000000}" name="Revision Type" dataDxfId="26"/>
    <tableColumn id="4" xr3:uid="{00000000-0010-0000-0000-000004000000}" name="Items Changed"/>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80E811-1A97-4EF5-8B7D-974815798943}" name="Table1" displayName="Table1" ref="B1:D68" totalsRowShown="0" headerRowDxfId="5" dataDxfId="4" tableBorderDxfId="3">
  <tableColumns count="3">
    <tableColumn id="2" xr3:uid="{896141D2-08A2-4007-B053-BC98361E04B2}" name="Schedule C Requirements" dataDxfId="2"/>
    <tableColumn id="3" xr3:uid="{B6C7D297-3D3E-4B11-8DE6-8CB666775EE2}" name="Sector" dataDxfId="1"/>
    <tableColumn id="4" xr3:uid="{EE743DD1-466E-4A9C-87BD-EC77CDEA10A2}" name="Site 1: 1"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bchydro.com/content/dam/BCHydro/customer-portal/documents/power-smart/business/programs/esi-customer-program-manual.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8.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showGridLines="0" workbookViewId="0">
      <selection activeCell="D39" sqref="D38:D39"/>
    </sheetView>
  </sheetViews>
  <sheetFormatPr defaultColWidth="0" defaultRowHeight="12.75"/>
  <cols>
    <col min="1" max="1" width="22" customWidth="1"/>
    <col min="2" max="2" width="9.42578125" customWidth="1"/>
    <col min="3" max="3" width="18.85546875" style="77" customWidth="1"/>
    <col min="4" max="4" width="102.85546875" customWidth="1"/>
    <col min="5" max="16384" width="9.140625" hidden="1"/>
  </cols>
  <sheetData>
    <row r="1" spans="1:4" ht="15.75">
      <c r="A1" s="78" t="s">
        <v>0</v>
      </c>
      <c r="B1" s="78" t="s">
        <v>1</v>
      </c>
      <c r="C1" s="79" t="s">
        <v>2</v>
      </c>
      <c r="D1" s="78" t="s">
        <v>3</v>
      </c>
    </row>
    <row r="2" spans="1:4">
      <c r="A2" s="80" t="s">
        <v>4</v>
      </c>
      <c r="B2" s="81">
        <v>45342</v>
      </c>
      <c r="C2" s="82" t="s">
        <v>5</v>
      </c>
    </row>
    <row r="3" spans="1:4">
      <c r="A3" s="80" t="s">
        <v>253</v>
      </c>
      <c r="B3" s="81">
        <v>45734</v>
      </c>
      <c r="C3" s="82" t="s">
        <v>254</v>
      </c>
    </row>
    <row r="4" spans="1:4">
      <c r="A4" s="80"/>
      <c r="B4" s="81"/>
      <c r="C4" s="82"/>
      <c r="D4" s="83"/>
    </row>
    <row r="5" spans="1:4">
      <c r="A5" s="80"/>
      <c r="B5" s="81"/>
      <c r="C5" s="82"/>
    </row>
    <row r="6" spans="1:4">
      <c r="A6" s="80"/>
      <c r="B6" s="81"/>
      <c r="C6" s="82"/>
      <c r="D6" s="83"/>
    </row>
    <row r="7" spans="1:4">
      <c r="A7" s="80"/>
      <c r="B7" s="81"/>
      <c r="C7" s="82"/>
      <c r="D7" s="83"/>
    </row>
    <row r="8" spans="1:4">
      <c r="A8" s="80"/>
      <c r="B8" s="81"/>
      <c r="C8" s="82"/>
      <c r="D8" s="83"/>
    </row>
    <row r="9" spans="1:4">
      <c r="A9" s="80"/>
      <c r="B9" s="81"/>
      <c r="C9" s="82"/>
      <c r="D9" s="83"/>
    </row>
    <row r="10" spans="1:4">
      <c r="A10" s="80"/>
      <c r="B10" s="81"/>
      <c r="C10" s="82"/>
      <c r="D10" s="83"/>
    </row>
  </sheetData>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62281-1C27-4A70-8CB7-301388760193}">
  <sheetPr>
    <pageSetUpPr fitToPage="1"/>
  </sheetPr>
  <dimension ref="A1:K5"/>
  <sheetViews>
    <sheetView zoomScale="130" zoomScaleNormal="130" workbookViewId="0">
      <selection activeCell="M1" sqref="M1:O1"/>
    </sheetView>
  </sheetViews>
  <sheetFormatPr defaultRowHeight="12.75"/>
  <cols>
    <col min="11" max="11" width="7.7109375" customWidth="1"/>
  </cols>
  <sheetData>
    <row r="1" spans="1:11">
      <c r="A1" s="435" t="s">
        <v>184</v>
      </c>
      <c r="B1" s="436"/>
      <c r="C1" s="436"/>
      <c r="D1" s="436"/>
      <c r="E1" s="436"/>
      <c r="F1" s="436"/>
      <c r="G1" s="436"/>
      <c r="H1" s="436"/>
      <c r="I1" s="436"/>
      <c r="J1" s="436"/>
      <c r="K1" s="437"/>
    </row>
    <row r="2" spans="1:11" ht="18" customHeight="1">
      <c r="A2" s="438"/>
      <c r="B2" s="439"/>
      <c r="C2" s="439"/>
      <c r="D2" s="439"/>
      <c r="E2" s="439"/>
      <c r="F2" s="439"/>
      <c r="G2" s="439"/>
      <c r="H2" s="439"/>
      <c r="I2" s="439"/>
      <c r="J2" s="439"/>
      <c r="K2" s="440"/>
    </row>
    <row r="3" spans="1:11" ht="19.5" customHeight="1">
      <c r="A3" s="441" t="s">
        <v>185</v>
      </c>
      <c r="B3" s="442"/>
      <c r="C3" s="442"/>
      <c r="D3" s="442"/>
      <c r="E3" s="442"/>
      <c r="F3" s="442"/>
      <c r="G3" s="442"/>
      <c r="H3" s="442"/>
      <c r="I3" s="442"/>
      <c r="J3" s="442"/>
      <c r="K3" s="228" t="s">
        <v>186</v>
      </c>
    </row>
    <row r="4" spans="1:11" ht="28.5" customHeight="1">
      <c r="A4" s="443" t="s">
        <v>187</v>
      </c>
      <c r="B4" s="444"/>
      <c r="C4" s="444"/>
      <c r="D4" s="444"/>
      <c r="E4" s="444"/>
      <c r="F4" s="444"/>
      <c r="G4" s="444"/>
      <c r="H4" s="444"/>
      <c r="I4" s="444"/>
      <c r="J4" s="444"/>
      <c r="K4" s="226"/>
    </row>
    <row r="5" spans="1:11" ht="24" customHeight="1" thickBot="1">
      <c r="A5" s="445" t="s">
        <v>188</v>
      </c>
      <c r="B5" s="446"/>
      <c r="C5" s="446"/>
      <c r="D5" s="446"/>
      <c r="E5" s="446"/>
      <c r="F5" s="446"/>
      <c r="G5" s="446"/>
      <c r="H5" s="446"/>
      <c r="I5" s="446"/>
      <c r="J5" s="446"/>
      <c r="K5" s="227"/>
    </row>
  </sheetData>
  <mergeCells count="4">
    <mergeCell ref="A1:K2"/>
    <mergeCell ref="A3:J3"/>
    <mergeCell ref="A4:J4"/>
    <mergeCell ref="A5:J5"/>
  </mergeCells>
  <pageMargins left="0.7" right="0.7" top="0.75" bottom="0.75" header="0.3" footer="0.3"/>
  <pageSetup scale="93" fitToHeight="0" orientation="portrait" r:id="rId1"/>
  <headerFooter>
    <oddHeader>&amp;R&amp;A</oddHeader>
    <oddFooter>&amp;L&amp;A
&amp;D&amp;RPage &amp;P of &amp;N
&amp;G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80BC3-E805-4291-9E1C-24B9AD628154}">
  <dimension ref="A1:AM68"/>
  <sheetViews>
    <sheetView topLeftCell="B1" workbookViewId="0">
      <selection activeCell="B6" sqref="B6"/>
    </sheetView>
  </sheetViews>
  <sheetFormatPr defaultColWidth="0" defaultRowHeight="12.75" zeroHeight="1"/>
  <cols>
    <col min="1" max="1" width="39.42578125" style="210" hidden="1" customWidth="1"/>
    <col min="2" max="2" width="75.28515625" style="223" customWidth="1"/>
    <col min="3" max="3" width="30.28515625" style="224" customWidth="1"/>
    <col min="4" max="4" width="5.140625" style="224" customWidth="1"/>
    <col min="5" max="39" width="0" style="213" hidden="1" customWidth="1"/>
    <col min="40" max="16384" width="30.28515625" style="213" hidden="1"/>
  </cols>
  <sheetData>
    <row r="1" spans="1:4" ht="25.5">
      <c r="B1" s="211" t="s">
        <v>137</v>
      </c>
      <c r="C1" s="212" t="s">
        <v>31</v>
      </c>
      <c r="D1" s="212" t="s">
        <v>138</v>
      </c>
    </row>
    <row r="2" spans="1:4" ht="42.75">
      <c r="A2" s="214" t="str">
        <f>Table1[[#This Row],[Schedule C Requirements]]</f>
        <v>COM - For new construction projects, provide as built mechanical drawings in .pdf format. Include shop drawings of mechanical equipment (manufacturer's specification).</v>
      </c>
      <c r="B2" s="215" t="s">
        <v>139</v>
      </c>
      <c r="C2" s="216" t="s">
        <v>140</v>
      </c>
      <c r="D2" s="217"/>
    </row>
    <row r="3" spans="1:4" ht="42.75">
      <c r="A3" s="214" t="str">
        <f>Table1[[#This Row],[Schedule C Requirements]]</f>
        <v>COM - For new construction projects, provide DDC screenshots in .pdf format showing major mechanical equipment in operation. This is only required for equipment analyzed in the energy study.</v>
      </c>
      <c r="B3" s="215" t="s">
        <v>141</v>
      </c>
      <c r="C3" s="216" t="s">
        <v>140</v>
      </c>
      <c r="D3" s="217"/>
    </row>
    <row r="4" spans="1:4" ht="57">
      <c r="A4" s="214" t="str">
        <f>Table1[[#This Row],[Schedule C Requirements]]</f>
        <v>COM - For projects requiring M&amp;V work, provide as-built electrical schematic (single-line) diagrams for the subject equipment/systems before and after the retrofit. Highlight sections showing existing and new equipment analyzed in the energy study.</v>
      </c>
      <c r="B4" s="215" t="s">
        <v>142</v>
      </c>
      <c r="C4" s="216" t="s">
        <v>140</v>
      </c>
      <c r="D4" s="217"/>
    </row>
    <row r="5" spans="1:4" ht="42.75">
      <c r="A5" s="214" t="str">
        <f>Table1[[#This Row],[Schedule C Requirements]]</f>
        <v>COM - For retrofit projects, provide DDC screenshots in .pdf format showing major mechanical equipment of existing and new systems before and after the retrofit. This is only required for equipment analyzed in the energy study.</v>
      </c>
      <c r="B5" s="215" t="s">
        <v>143</v>
      </c>
      <c r="C5" s="216" t="s">
        <v>140</v>
      </c>
      <c r="D5" s="217"/>
    </row>
    <row r="6" spans="1:4" ht="42.75">
      <c r="A6" s="214" t="str">
        <f>Table1[[#This Row],[Schedule C Requirements]]</f>
        <v>COM - For retrofit projects, provide original (pre-retrofit) and new (post-retrofit) as built mechanical schematic diagrams in .pdf format. Include shop drawings of new mechanical equipment (manufacturer's specification).</v>
      </c>
      <c r="B6" s="215" t="s">
        <v>144</v>
      </c>
      <c r="C6" s="216" t="s">
        <v>140</v>
      </c>
      <c r="D6" s="217"/>
    </row>
    <row r="7" spans="1:4" ht="42.75">
      <c r="A7" s="214" t="str">
        <f>Table1[[#This Row],[Schedule C Requirements]]</f>
        <v>COM - Photos (GPS tagged if possible) of decommissioned/removed major equipment (if applicable). It is important to take clear photos of equipment nameplates showing model number and serial number.</v>
      </c>
      <c r="B7" s="215" t="s">
        <v>145</v>
      </c>
      <c r="C7" s="216" t="s">
        <v>140</v>
      </c>
      <c r="D7" s="217"/>
    </row>
    <row r="8" spans="1:4" ht="57">
      <c r="A8" s="214" t="str">
        <f>Table1[[#This Row],[Schedule C Requirements]]</f>
        <v>COM - Photos (GPS tagged if possible) of newly installed equipment. It is important to take clear photos of equipment nameplates showing model number and serial number, so it can be compared to information given in mechanical shop drawings.</v>
      </c>
      <c r="B8" s="215" t="s">
        <v>146</v>
      </c>
      <c r="C8" s="216" t="s">
        <v>140</v>
      </c>
      <c r="D8" s="217"/>
    </row>
    <row r="9" spans="1:4" ht="57">
      <c r="A9" s="214" t="str">
        <f>Table1[[#This Row],[Schedule C Requirements]]</f>
        <v>IND MTR - DCS trend log data showing modulating output (e.g. flow, %speed, %full load amps, motor power factor, or hourly motor demand), before and after ECM implementation. This could be in the form of screenshots or spreadsheets, whichever available.</v>
      </c>
      <c r="B9" s="215" t="s">
        <v>147</v>
      </c>
      <c r="C9" s="216" t="s">
        <v>148</v>
      </c>
      <c r="D9" s="217"/>
    </row>
    <row r="10" spans="1:4" ht="42.75">
      <c r="B10" s="215" t="s">
        <v>149</v>
      </c>
      <c r="C10" s="216" t="s">
        <v>148</v>
      </c>
      <c r="D10" s="217"/>
    </row>
    <row r="11" spans="1:4" ht="85.5">
      <c r="B11" s="215" t="s">
        <v>150</v>
      </c>
      <c r="C11" s="216" t="s">
        <v>148</v>
      </c>
      <c r="D11" s="217"/>
    </row>
    <row r="12" spans="1:4" ht="42.75">
      <c r="B12" s="215" t="s">
        <v>151</v>
      </c>
      <c r="C12" s="216" t="s">
        <v>148</v>
      </c>
      <c r="D12" s="217"/>
    </row>
    <row r="13" spans="1:4" ht="71.25">
      <c r="B13" s="215" t="s">
        <v>152</v>
      </c>
      <c r="C13" s="216" t="s">
        <v>148</v>
      </c>
      <c r="D13" s="217"/>
    </row>
    <row r="14" spans="1:4" ht="57">
      <c r="B14" s="215" t="s">
        <v>153</v>
      </c>
      <c r="C14" s="216" t="s">
        <v>154</v>
      </c>
      <c r="D14" s="217"/>
    </row>
    <row r="15" spans="1:4" ht="57">
      <c r="B15" s="215" t="s">
        <v>155</v>
      </c>
      <c r="C15" s="216" t="s">
        <v>156</v>
      </c>
      <c r="D15" s="217"/>
    </row>
    <row r="16" spans="1:4" ht="85.5">
      <c r="B16" s="215" t="s">
        <v>157</v>
      </c>
      <c r="C16" s="216" t="s">
        <v>156</v>
      </c>
      <c r="D16" s="217"/>
    </row>
    <row r="17" spans="1:4" ht="71.25">
      <c r="B17" s="215" t="s">
        <v>158</v>
      </c>
      <c r="C17" s="216" t="s">
        <v>156</v>
      </c>
      <c r="D17" s="217"/>
    </row>
    <row r="18" spans="1:4" ht="28.5">
      <c r="B18" s="215" t="s">
        <v>159</v>
      </c>
      <c r="C18" s="216" t="s">
        <v>156</v>
      </c>
      <c r="D18" s="217"/>
    </row>
    <row r="19" spans="1:4" ht="14.25">
      <c r="B19" s="215" t="s">
        <v>160</v>
      </c>
      <c r="C19" s="216" t="s">
        <v>161</v>
      </c>
      <c r="D19" s="217"/>
    </row>
    <row r="20" spans="1:4" ht="14.25">
      <c r="B20" s="215" t="s">
        <v>162</v>
      </c>
      <c r="C20" s="216" t="s">
        <v>161</v>
      </c>
      <c r="D20" s="217"/>
    </row>
    <row r="21" spans="1:4" ht="28.5">
      <c r="B21" s="215" t="s">
        <v>163</v>
      </c>
      <c r="C21" s="216" t="s">
        <v>161</v>
      </c>
      <c r="D21" s="217"/>
    </row>
    <row r="22" spans="1:4" ht="28.5">
      <c r="B22" s="215" t="s">
        <v>164</v>
      </c>
      <c r="C22" s="216" t="s">
        <v>161</v>
      </c>
      <c r="D22" s="217"/>
    </row>
    <row r="23" spans="1:4" ht="14.25">
      <c r="B23" s="215" t="s">
        <v>165</v>
      </c>
      <c r="C23" s="216" t="s">
        <v>161</v>
      </c>
      <c r="D23" s="217"/>
    </row>
    <row r="24" spans="1:4" ht="42.75">
      <c r="B24" s="215" t="s">
        <v>166</v>
      </c>
      <c r="C24" s="216" t="s">
        <v>161</v>
      </c>
      <c r="D24" s="217"/>
    </row>
    <row r="25" spans="1:4" ht="28.5">
      <c r="B25" s="215" t="s">
        <v>167</v>
      </c>
      <c r="C25" s="216" t="s">
        <v>161</v>
      </c>
      <c r="D25" s="217"/>
    </row>
    <row r="26" spans="1:4" ht="57">
      <c r="B26" s="215" t="s">
        <v>168</v>
      </c>
      <c r="C26" s="216" t="s">
        <v>169</v>
      </c>
      <c r="D26" s="217"/>
    </row>
    <row r="27" spans="1:4" ht="42.75">
      <c r="B27" s="215" t="s">
        <v>170</v>
      </c>
      <c r="C27" s="216" t="s">
        <v>169</v>
      </c>
      <c r="D27" s="217"/>
    </row>
    <row r="28" spans="1:4" ht="57">
      <c r="A28" s="214" t="str">
        <f>Table1[[#This Row],[Schedule C Requirements]]</f>
        <v>LCE - Photos (GPS tagged if possible) of newly installed equipment. It is important to take clear photos of equipment nameplates showing model number and serial number, so it can be compared to information given in mechanical shop drawings.</v>
      </c>
      <c r="B28" s="215" t="s">
        <v>171</v>
      </c>
      <c r="C28" s="216" t="s">
        <v>169</v>
      </c>
      <c r="D28" s="217"/>
    </row>
    <row r="29" spans="1:4" ht="71.25">
      <c r="A29" s="214"/>
      <c r="B29" s="215" t="s">
        <v>172</v>
      </c>
      <c r="C29" s="216" t="s">
        <v>169</v>
      </c>
      <c r="D29" s="217"/>
    </row>
    <row r="30" spans="1:4" ht="14.25">
      <c r="A30" s="214"/>
      <c r="B30" s="215" t="s">
        <v>173</v>
      </c>
      <c r="C30" s="216" t="s">
        <v>174</v>
      </c>
      <c r="D30" s="217"/>
    </row>
    <row r="31" spans="1:4" ht="28.5">
      <c r="A31" s="214"/>
      <c r="B31" s="215" t="s">
        <v>175</v>
      </c>
      <c r="C31" s="216" t="s">
        <v>174</v>
      </c>
      <c r="D31" s="217"/>
    </row>
    <row r="32" spans="1:4" ht="14.25">
      <c r="A32" s="214"/>
      <c r="B32" s="215" t="s">
        <v>176</v>
      </c>
      <c r="C32" s="216" t="s">
        <v>174</v>
      </c>
      <c r="D32" s="217"/>
    </row>
    <row r="33" spans="1:4" ht="14.25">
      <c r="A33" s="214"/>
      <c r="B33" s="215" t="s">
        <v>177</v>
      </c>
      <c r="C33" s="216" t="s">
        <v>174</v>
      </c>
      <c r="D33" s="217"/>
    </row>
    <row r="34" spans="1:4" ht="14.25">
      <c r="A34" s="214"/>
      <c r="B34" s="215" t="s">
        <v>178</v>
      </c>
      <c r="C34" s="216" t="s">
        <v>174</v>
      </c>
      <c r="D34" s="217"/>
    </row>
    <row r="35" spans="1:4" ht="14.25">
      <c r="A35" s="214"/>
      <c r="B35" s="215" t="s">
        <v>179</v>
      </c>
      <c r="C35" s="216" t="s">
        <v>174</v>
      </c>
      <c r="D35" s="217"/>
    </row>
    <row r="36" spans="1:4" ht="28.5">
      <c r="A36" s="214"/>
      <c r="B36" s="215" t="s">
        <v>180</v>
      </c>
      <c r="C36" s="216" t="s">
        <v>174</v>
      </c>
      <c r="D36" s="217"/>
    </row>
    <row r="37" spans="1:4" ht="28.5">
      <c r="A37" s="214"/>
      <c r="B37" s="215" t="s">
        <v>181</v>
      </c>
      <c r="C37" s="216" t="s">
        <v>174</v>
      </c>
      <c r="D37" s="217"/>
    </row>
    <row r="38" spans="1:4" ht="14.25">
      <c r="A38" s="214"/>
      <c r="B38" s="215" t="s">
        <v>182</v>
      </c>
      <c r="C38" s="216" t="s">
        <v>174</v>
      </c>
      <c r="D38" s="217"/>
    </row>
    <row r="39" spans="1:4" ht="28.5">
      <c r="A39" s="214"/>
      <c r="B39" s="215" t="s">
        <v>183</v>
      </c>
      <c r="C39" s="216" t="s">
        <v>174</v>
      </c>
      <c r="D39" s="217"/>
    </row>
    <row r="40" spans="1:4" hidden="1">
      <c r="A40" s="214"/>
      <c r="B40" s="218"/>
      <c r="C40" s="219"/>
      <c r="D40" s="217"/>
    </row>
    <row r="41" spans="1:4" hidden="1">
      <c r="A41" s="214">
        <f>Table1[[#This Row],[Schedule C Requirements]]</f>
        <v>0</v>
      </c>
      <c r="B41" s="218"/>
      <c r="C41" s="219"/>
      <c r="D41" s="217"/>
    </row>
    <row r="42" spans="1:4" hidden="1">
      <c r="A42" s="214">
        <f>Table1[[#This Row],[Schedule C Requirements]]</f>
        <v>0</v>
      </c>
      <c r="B42" s="218"/>
      <c r="C42" s="219"/>
      <c r="D42" s="217"/>
    </row>
    <row r="43" spans="1:4" hidden="1">
      <c r="A43" s="214">
        <f>Table1[[#This Row],[Schedule C Requirements]]</f>
        <v>0</v>
      </c>
      <c r="B43" s="218"/>
      <c r="C43" s="219"/>
      <c r="D43" s="217"/>
    </row>
    <row r="44" spans="1:4" ht="63.75" hidden="1" customHeight="1">
      <c r="A44" s="214">
        <f>Table1[[#This Row],[Schedule C Requirements]]</f>
        <v>0</v>
      </c>
      <c r="B44" s="220"/>
      <c r="C44" s="221"/>
      <c r="D44" s="222"/>
    </row>
    <row r="45" spans="1:4" hidden="1">
      <c r="A45" s="214">
        <f>Table1[[#This Row],[Schedule C Requirements]]</f>
        <v>0</v>
      </c>
      <c r="B45" s="218"/>
      <c r="C45" s="219"/>
      <c r="D45" s="217"/>
    </row>
    <row r="46" spans="1:4" hidden="1">
      <c r="A46" s="214">
        <f>Table1[[#This Row],[Schedule C Requirements]]</f>
        <v>0</v>
      </c>
      <c r="B46" s="218"/>
      <c r="C46" s="219"/>
      <c r="D46" s="217"/>
    </row>
    <row r="47" spans="1:4" hidden="1">
      <c r="A47" s="214">
        <f>Table1[[#This Row],[Schedule C Requirements]]</f>
        <v>0</v>
      </c>
      <c r="B47" s="218"/>
      <c r="C47" s="219"/>
      <c r="D47" s="217"/>
    </row>
    <row r="48" spans="1:4" hidden="1">
      <c r="A48" s="214">
        <f>Table1[[#This Row],[Schedule C Requirements]]</f>
        <v>0</v>
      </c>
      <c r="B48" s="218"/>
      <c r="C48" s="219"/>
      <c r="D48" s="217"/>
    </row>
    <row r="49" spans="2:4" hidden="1">
      <c r="B49" s="218"/>
      <c r="C49" s="219"/>
      <c r="D49" s="217"/>
    </row>
    <row r="50" spans="2:4" hidden="1">
      <c r="B50" s="218"/>
      <c r="C50" s="219"/>
      <c r="D50" s="217"/>
    </row>
    <row r="51" spans="2:4" hidden="1">
      <c r="B51" s="218"/>
      <c r="C51" s="219"/>
      <c r="D51" s="217"/>
    </row>
    <row r="52" spans="2:4" hidden="1">
      <c r="B52" s="218"/>
      <c r="C52" s="219"/>
      <c r="D52" s="217"/>
    </row>
    <row r="53" spans="2:4" hidden="1">
      <c r="B53" s="218"/>
      <c r="C53" s="219"/>
      <c r="D53" s="217"/>
    </row>
    <row r="54" spans="2:4" hidden="1">
      <c r="B54" s="218"/>
      <c r="C54" s="219"/>
      <c r="D54" s="217"/>
    </row>
    <row r="55" spans="2:4" hidden="1">
      <c r="B55" s="218"/>
      <c r="C55" s="219"/>
      <c r="D55" s="217"/>
    </row>
    <row r="56" spans="2:4" hidden="1">
      <c r="B56" s="218"/>
      <c r="C56" s="219"/>
      <c r="D56" s="217"/>
    </row>
    <row r="57" spans="2:4" hidden="1">
      <c r="B57" s="218"/>
      <c r="C57" s="219"/>
      <c r="D57" s="217"/>
    </row>
    <row r="58" spans="2:4" hidden="1">
      <c r="B58" s="218"/>
      <c r="C58" s="219"/>
      <c r="D58" s="217"/>
    </row>
    <row r="59" spans="2:4" hidden="1">
      <c r="B59" s="218"/>
      <c r="C59" s="219"/>
      <c r="D59" s="217"/>
    </row>
    <row r="60" spans="2:4" hidden="1">
      <c r="B60" s="218"/>
      <c r="C60" s="219"/>
      <c r="D60" s="217"/>
    </row>
    <row r="61" spans="2:4" hidden="1">
      <c r="B61" s="218"/>
      <c r="C61" s="219"/>
      <c r="D61" s="217"/>
    </row>
    <row r="62" spans="2:4" hidden="1">
      <c r="B62" s="218"/>
      <c r="C62" s="219"/>
      <c r="D62" s="217"/>
    </row>
    <row r="63" spans="2:4" hidden="1">
      <c r="B63" s="218"/>
      <c r="C63" s="219"/>
      <c r="D63" s="217"/>
    </row>
    <row r="64" spans="2:4" hidden="1">
      <c r="B64" s="218"/>
      <c r="C64" s="219"/>
      <c r="D64" s="217"/>
    </row>
    <row r="65" spans="2:4" hidden="1">
      <c r="B65" s="218"/>
      <c r="C65" s="219"/>
      <c r="D65" s="217"/>
    </row>
    <row r="66" spans="2:4" hidden="1">
      <c r="B66" s="218"/>
      <c r="C66" s="219"/>
      <c r="D66" s="217"/>
    </row>
    <row r="67" spans="2:4" hidden="1">
      <c r="B67" s="218"/>
      <c r="C67" s="219"/>
      <c r="D67" s="217"/>
    </row>
    <row r="68" spans="2:4" hidden="1">
      <c r="B68" s="218"/>
      <c r="C68" s="219"/>
      <c r="D68" s="217"/>
    </row>
  </sheetData>
  <sheetProtection algorithmName="SHA-512" hashValue="QBxtBC7wE7Co7e9YuGqETDqiPVTiEu8Xa0RSfgeC+b7jMqZrSfGLZ214JnyqEHVbBuXXXebs5Uymr05tWN5Btw==" saltValue="GWInHyEQ+u4+mHK7MeMMww==" spinCount="100000" sheet="1" objects="1" scenarios="1"/>
  <dataValidations count="1">
    <dataValidation type="list" allowBlank="1" showInputMessage="1" showErrorMessage="1" sqref="D2:D68" xr:uid="{10DBF37D-0CF9-4F7C-A2DF-9AA399D81E3A}">
      <formula1>"y"</formula1>
    </dataValidation>
  </dataValidation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8"/>
  <sheetViews>
    <sheetView workbookViewId="0">
      <selection activeCell="E33" sqref="E33"/>
    </sheetView>
  </sheetViews>
  <sheetFormatPr defaultColWidth="9" defaultRowHeight="12.75"/>
  <cols>
    <col min="1" max="1" width="25.140625" customWidth="1"/>
    <col min="2" max="2" width="15.85546875" customWidth="1"/>
    <col min="3" max="3" width="25.5703125" customWidth="1"/>
    <col min="4" max="4" width="13.140625" customWidth="1"/>
    <col min="5" max="5" width="33.85546875" customWidth="1"/>
    <col min="6" max="6" width="25.42578125" customWidth="1"/>
    <col min="7" max="8" width="40.85546875" hidden="1" customWidth="1"/>
    <col min="9" max="9" width="31.5703125" hidden="1" customWidth="1"/>
    <col min="10" max="10" width="57.140625" hidden="1" customWidth="1"/>
    <col min="11" max="11" width="48.140625" hidden="1" customWidth="1"/>
    <col min="12" max="12" width="63.85546875" hidden="1" customWidth="1"/>
    <col min="13" max="13" width="31.5703125" hidden="1" customWidth="1"/>
    <col min="14" max="14" width="81.5703125" hidden="1" customWidth="1"/>
    <col min="15" max="15" width="37.5703125" hidden="1" customWidth="1"/>
    <col min="16" max="16" width="40.85546875" hidden="1" customWidth="1"/>
    <col min="17" max="17" width="21.5703125" customWidth="1"/>
  </cols>
  <sheetData>
    <row r="1" spans="1:17" s="1" customFormat="1" ht="28.5" customHeight="1">
      <c r="A1" s="1" t="s">
        <v>31</v>
      </c>
      <c r="B1" s="1" t="s">
        <v>31</v>
      </c>
      <c r="C1" s="1" t="s">
        <v>32</v>
      </c>
      <c r="D1" s="1" t="s">
        <v>33</v>
      </c>
      <c r="E1" s="2" t="s">
        <v>34</v>
      </c>
      <c r="F1" s="1" t="s">
        <v>35</v>
      </c>
      <c r="Q1" s="1" t="s">
        <v>28</v>
      </c>
    </row>
    <row r="2" spans="1:17">
      <c r="A2" s="231" t="s">
        <v>11</v>
      </c>
      <c r="B2" s="231" t="s">
        <v>38</v>
      </c>
      <c r="C2" t="s">
        <v>27</v>
      </c>
      <c r="D2" t="s">
        <v>36</v>
      </c>
      <c r="E2" t="s">
        <v>37</v>
      </c>
      <c r="F2" s="3" t="s">
        <v>28</v>
      </c>
      <c r="G2" s="4"/>
      <c r="H2" s="4"/>
      <c r="I2" s="4"/>
      <c r="J2" s="4"/>
      <c r="K2" s="4"/>
      <c r="L2" s="4"/>
      <c r="M2" s="4"/>
      <c r="P2" s="4"/>
      <c r="Q2" s="9" t="s">
        <v>29</v>
      </c>
    </row>
    <row r="3" spans="1:17">
      <c r="A3" t="s">
        <v>232</v>
      </c>
      <c r="B3" t="s">
        <v>220</v>
      </c>
      <c r="D3" t="s">
        <v>39</v>
      </c>
      <c r="E3" t="s">
        <v>40</v>
      </c>
      <c r="F3" s="3" t="s">
        <v>41</v>
      </c>
      <c r="I3" s="4"/>
      <c r="J3" s="4"/>
      <c r="K3" s="4"/>
      <c r="L3" s="4"/>
      <c r="M3" s="4"/>
      <c r="P3" s="4"/>
      <c r="Q3" s="9" t="s">
        <v>42</v>
      </c>
    </row>
    <row r="4" spans="1:17">
      <c r="A4" t="s">
        <v>233</v>
      </c>
      <c r="B4" t="s">
        <v>221</v>
      </c>
      <c r="D4" t="s">
        <v>30</v>
      </c>
      <c r="E4" t="s">
        <v>43</v>
      </c>
      <c r="J4" s="4"/>
      <c r="K4" s="4"/>
      <c r="L4" s="4"/>
      <c r="M4" s="4"/>
      <c r="Q4" t="s">
        <v>41</v>
      </c>
    </row>
    <row r="5" spans="1:17">
      <c r="A5" t="s">
        <v>234</v>
      </c>
      <c r="B5" t="s">
        <v>222</v>
      </c>
      <c r="E5" t="s">
        <v>44</v>
      </c>
      <c r="J5" s="4"/>
      <c r="K5" s="4"/>
      <c r="L5" s="4"/>
    </row>
    <row r="6" spans="1:17">
      <c r="A6" t="s">
        <v>235</v>
      </c>
      <c r="B6" t="s">
        <v>223</v>
      </c>
      <c r="E6" t="s">
        <v>45</v>
      </c>
      <c r="J6" s="4"/>
      <c r="K6" s="4"/>
      <c r="L6" s="4"/>
    </row>
    <row r="7" spans="1:17">
      <c r="A7" t="s">
        <v>236</v>
      </c>
      <c r="B7" t="s">
        <v>224</v>
      </c>
      <c r="E7" t="s">
        <v>46</v>
      </c>
      <c r="J7" s="4"/>
      <c r="K7" s="4"/>
      <c r="L7" s="4"/>
    </row>
    <row r="8" spans="1:17">
      <c r="A8" t="s">
        <v>237</v>
      </c>
      <c r="B8" t="s">
        <v>225</v>
      </c>
      <c r="E8" t="s">
        <v>47</v>
      </c>
      <c r="J8" s="4"/>
      <c r="K8" s="4"/>
      <c r="L8" s="4"/>
    </row>
    <row r="9" spans="1:17">
      <c r="A9" t="s">
        <v>223</v>
      </c>
      <c r="B9" t="s">
        <v>226</v>
      </c>
      <c r="E9" t="s">
        <v>48</v>
      </c>
      <c r="K9" s="4"/>
      <c r="L9" s="4"/>
    </row>
    <row r="10" spans="1:17">
      <c r="A10" t="s">
        <v>238</v>
      </c>
      <c r="B10" t="s">
        <v>227</v>
      </c>
      <c r="E10" t="s">
        <v>49</v>
      </c>
      <c r="K10" s="4"/>
      <c r="L10" s="4"/>
    </row>
    <row r="11" spans="1:17">
      <c r="A11" s="258" t="s">
        <v>255</v>
      </c>
      <c r="B11" t="s">
        <v>228</v>
      </c>
      <c r="E11" t="s">
        <v>50</v>
      </c>
      <c r="K11" s="4"/>
      <c r="L11" s="4"/>
      <c r="O11" s="4"/>
    </row>
    <row r="12" spans="1:17">
      <c r="B12" t="s">
        <v>229</v>
      </c>
      <c r="E12" t="s">
        <v>51</v>
      </c>
      <c r="F12" s="5"/>
      <c r="K12" s="4"/>
      <c r="L12" s="4"/>
    </row>
    <row r="13" spans="1:17">
      <c r="B13" t="s">
        <v>230</v>
      </c>
      <c r="E13" t="s">
        <v>52</v>
      </c>
      <c r="F13" s="5"/>
      <c r="L13" s="4"/>
    </row>
    <row r="14" spans="1:17">
      <c r="B14" t="s">
        <v>231</v>
      </c>
      <c r="E14" t="s">
        <v>53</v>
      </c>
      <c r="F14" s="5"/>
      <c r="L14" s="4"/>
    </row>
    <row r="15" spans="1:17">
      <c r="B15" s="258" t="s">
        <v>255</v>
      </c>
      <c r="E15" t="s">
        <v>54</v>
      </c>
      <c r="F15" s="5"/>
      <c r="L15" s="4"/>
    </row>
    <row r="16" spans="1:17">
      <c r="E16" t="s">
        <v>55</v>
      </c>
      <c r="F16" s="5"/>
    </row>
    <row r="17" spans="1:14">
      <c r="E17" t="s">
        <v>41</v>
      </c>
      <c r="F17" s="5"/>
    </row>
    <row r="18" spans="1:14">
      <c r="F18" s="5"/>
    </row>
    <row r="19" spans="1:14">
      <c r="F19" s="5"/>
    </row>
    <row r="20" spans="1:14">
      <c r="F20" s="5"/>
    </row>
    <row r="21" spans="1:14">
      <c r="F21" s="5"/>
    </row>
    <row r="22" spans="1:14">
      <c r="F22" s="5"/>
      <c r="N22" s="4"/>
    </row>
    <row r="23" spans="1:14">
      <c r="F23" s="5"/>
    </row>
    <row r="24" spans="1:14" ht="15">
      <c r="F24" s="6"/>
    </row>
    <row r="25" spans="1:14" ht="15">
      <c r="A25" s="231"/>
      <c r="B25" s="231"/>
      <c r="C25" s="231"/>
      <c r="F25" s="6"/>
    </row>
    <row r="26" spans="1:14">
      <c r="F26" s="7"/>
    </row>
    <row r="27" spans="1:14">
      <c r="F27" s="7"/>
    </row>
    <row r="28" spans="1:14">
      <c r="F28" s="8"/>
    </row>
    <row r="34" spans="1:3">
      <c r="A34" s="258"/>
    </row>
    <row r="38" spans="1:3">
      <c r="C38" s="258"/>
    </row>
  </sheetData>
  <dataValidations count="1">
    <dataValidation type="textLength" operator="lessThanOrEqual" showInputMessage="1" showErrorMessage="1" errorTitle="Length Exceeded" error="This value must be less than or equal to 143 characters long." promptTitle="Text (required)" prompt="Maximum Length: 143 characters." sqref="F24:F25" xr:uid="{00000000-0002-0000-0300-000000000000}">
      <formula1>143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M113"/>
  <sheetViews>
    <sheetView showGridLines="0" topLeftCell="A28" zoomScaleNormal="100" workbookViewId="0">
      <selection activeCell="M59" sqref="M59"/>
    </sheetView>
  </sheetViews>
  <sheetFormatPr defaultColWidth="0" defaultRowHeight="15.2" customHeight="1" zeroHeight="1"/>
  <cols>
    <col min="1" max="11" width="9.140625" customWidth="1"/>
    <col min="12" max="12" width="20" customWidth="1"/>
    <col min="13" max="13" width="9.42578125" customWidth="1"/>
    <col min="14" max="16384" width="9.140625" hidden="1"/>
  </cols>
  <sheetData>
    <row r="1" spans="1:3" ht="12.75"/>
    <row r="2" spans="1:3" ht="12.75"/>
    <row r="3" spans="1:3" ht="15">
      <c r="A3" s="65"/>
    </row>
    <row r="4" spans="1:3" ht="12.75">
      <c r="B4" s="66"/>
    </row>
    <row r="5" spans="1:3" ht="15">
      <c r="A5" s="67"/>
      <c r="B5" s="68"/>
      <c r="C5" s="68"/>
    </row>
    <row r="6" spans="1:3" ht="12.75">
      <c r="A6" s="68"/>
      <c r="B6" s="68"/>
      <c r="C6" s="68"/>
    </row>
    <row r="7" spans="1:3" ht="12.75">
      <c r="A7" s="68"/>
      <c r="B7" s="68"/>
      <c r="C7" s="68"/>
    </row>
    <row r="8" spans="1:3" ht="12.75">
      <c r="A8" s="68"/>
      <c r="B8" s="68"/>
      <c r="C8" s="68"/>
    </row>
    <row r="9" spans="1:3" ht="15">
      <c r="A9" s="69"/>
    </row>
    <row r="10" spans="1:3" ht="22.5">
      <c r="A10" s="70"/>
    </row>
    <row r="11" spans="1:3" ht="15" customHeight="1">
      <c r="A11" s="71"/>
    </row>
    <row r="12" spans="1:3" ht="20.25">
      <c r="A12" s="72"/>
    </row>
    <row r="13" spans="1:3" ht="15">
      <c r="A13" s="73"/>
    </row>
    <row r="14" spans="1:3" ht="15">
      <c r="A14" s="74"/>
    </row>
    <row r="15" spans="1:3" ht="15">
      <c r="A15" s="74"/>
    </row>
    <row r="16" spans="1:3" ht="15">
      <c r="A16" s="74"/>
    </row>
    <row r="17" spans="1:1" ht="15">
      <c r="A17" s="74"/>
    </row>
    <row r="18" spans="1:1" ht="15">
      <c r="A18" s="74"/>
    </row>
    <row r="19" spans="1:1" ht="15">
      <c r="A19" s="75"/>
    </row>
    <row r="20" spans="1:1" ht="15">
      <c r="A20" s="75"/>
    </row>
    <row r="21" spans="1:1" ht="15">
      <c r="A21" s="75"/>
    </row>
    <row r="22" spans="1:1" ht="15">
      <c r="A22" s="74"/>
    </row>
    <row r="23" spans="1:1" ht="15">
      <c r="A23" s="75"/>
    </row>
    <row r="24" spans="1:1" ht="15">
      <c r="A24" s="74"/>
    </row>
    <row r="25" spans="1:1" ht="15">
      <c r="A25" s="74"/>
    </row>
    <row r="26" spans="1:1" ht="15">
      <c r="A26" s="74"/>
    </row>
    <row r="27" spans="1:1" ht="15">
      <c r="A27" s="74"/>
    </row>
    <row r="28" spans="1:1" ht="15">
      <c r="A28" s="74"/>
    </row>
    <row r="29" spans="1:1" ht="15">
      <c r="A29" s="75"/>
    </row>
    <row r="30" spans="1:1" ht="15">
      <c r="A30" s="75"/>
    </row>
    <row r="31" spans="1:1" ht="15">
      <c r="A31" s="75"/>
    </row>
    <row r="32" spans="1:1" ht="15">
      <c r="A32" s="75"/>
    </row>
    <row r="33" spans="1:1" ht="15">
      <c r="A33" s="75"/>
    </row>
    <row r="34" spans="1:1" ht="15">
      <c r="A34" s="75"/>
    </row>
    <row r="35" spans="1:1" ht="15">
      <c r="A35" s="75"/>
    </row>
    <row r="36" spans="1:1" ht="15">
      <c r="A36" s="74"/>
    </row>
    <row r="37" spans="1:1" ht="15">
      <c r="A37" s="75"/>
    </row>
    <row r="38" spans="1:1" ht="15">
      <c r="A38" s="75"/>
    </row>
    <row r="39" spans="1:1" ht="15">
      <c r="A39" s="75"/>
    </row>
    <row r="40" spans="1:1" ht="15">
      <c r="A40" s="75"/>
    </row>
    <row r="41" spans="1:1" ht="15">
      <c r="A41" s="75"/>
    </row>
    <row r="42" spans="1:1" ht="15">
      <c r="A42" s="75"/>
    </row>
    <row r="43" spans="1:1" ht="15">
      <c r="A43" s="75"/>
    </row>
    <row r="44" spans="1:1" ht="15">
      <c r="A44" s="75"/>
    </row>
    <row r="45" spans="1:1" ht="15">
      <c r="A45" s="75"/>
    </row>
    <row r="46" spans="1:1" ht="15">
      <c r="A46" s="74"/>
    </row>
    <row r="47" spans="1:1" ht="20.25">
      <c r="A47" s="72"/>
    </row>
    <row r="48" spans="1:1" ht="15">
      <c r="A48" s="74"/>
    </row>
    <row r="49" spans="1:6" ht="15">
      <c r="A49" s="74"/>
    </row>
    <row r="50" spans="1:6" ht="15">
      <c r="A50" s="75"/>
    </row>
    <row r="51" spans="1:6" ht="15">
      <c r="A51" s="75"/>
    </row>
    <row r="52" spans="1:6" ht="15">
      <c r="A52" s="75"/>
    </row>
    <row r="53" spans="1:6" ht="15">
      <c r="A53" s="75"/>
    </row>
    <row r="54" spans="1:6" ht="15">
      <c r="A54" s="75"/>
    </row>
    <row r="55" spans="1:6" ht="15">
      <c r="A55" s="74"/>
    </row>
    <row r="56" spans="1:6" ht="15">
      <c r="A56" s="75"/>
    </row>
    <row r="57" spans="1:6" ht="20.25">
      <c r="A57" s="72"/>
    </row>
    <row r="58" spans="1:6" ht="15">
      <c r="A58" s="73"/>
      <c r="F58" s="76"/>
    </row>
    <row r="59" spans="1:6" ht="15">
      <c r="A59" s="74"/>
    </row>
    <row r="60" spans="1:6" ht="15">
      <c r="A60" s="74"/>
    </row>
    <row r="61" spans="1:6" ht="15">
      <c r="A61" s="74"/>
    </row>
    <row r="62" spans="1:6" ht="15" hidden="1">
      <c r="A62" s="74"/>
    </row>
    <row r="63" spans="1:6" ht="15" hidden="1">
      <c r="A63" s="74"/>
    </row>
    <row r="64" spans="1:6" ht="15" hidden="1">
      <c r="A64" s="74"/>
    </row>
    <row r="65" spans="1:1" ht="15" hidden="1">
      <c r="A65" s="74"/>
    </row>
    <row r="66" spans="1:1" ht="15" hidden="1">
      <c r="A66" s="74"/>
    </row>
    <row r="67" spans="1:1" ht="15" hidden="1">
      <c r="A67" s="74"/>
    </row>
    <row r="68" spans="1:1" ht="15" hidden="1">
      <c r="A68" s="74"/>
    </row>
    <row r="69" spans="1:1" ht="15" hidden="1">
      <c r="A69" s="75"/>
    </row>
    <row r="70" spans="1:1" ht="15" hidden="1">
      <c r="A70" s="75"/>
    </row>
    <row r="71" spans="1:1" ht="15" hidden="1">
      <c r="A71" s="75"/>
    </row>
    <row r="72" spans="1:1" ht="15" hidden="1">
      <c r="A72" s="74"/>
    </row>
    <row r="73" spans="1:1" ht="15" hidden="1">
      <c r="A73" s="74"/>
    </row>
    <row r="74" spans="1:1" ht="15" hidden="1">
      <c r="A74" s="74"/>
    </row>
    <row r="75" spans="1:1" ht="15" hidden="1">
      <c r="A75" s="75"/>
    </row>
    <row r="76" spans="1:1" ht="15" hidden="1">
      <c r="A76" s="75"/>
    </row>
    <row r="77" spans="1:1" ht="15" hidden="1">
      <c r="A77" s="75"/>
    </row>
    <row r="78" spans="1:1" ht="15" hidden="1">
      <c r="A78" s="74"/>
    </row>
    <row r="79" spans="1:1" ht="15" hidden="1">
      <c r="A79" s="75"/>
    </row>
    <row r="80" spans="1:1" ht="15" hidden="1">
      <c r="A80" s="75"/>
    </row>
    <row r="81" spans="1:1" ht="15" hidden="1">
      <c r="A81" s="75"/>
    </row>
    <row r="82" spans="1:1" ht="15" hidden="1">
      <c r="A82" s="74"/>
    </row>
    <row r="83" spans="1:1" ht="15" hidden="1">
      <c r="A83" s="74"/>
    </row>
    <row r="84" spans="1:1" ht="15" hidden="1">
      <c r="A84" s="74"/>
    </row>
    <row r="85" spans="1:1" ht="15" hidden="1">
      <c r="A85" s="75"/>
    </row>
    <row r="86" spans="1:1" ht="15" hidden="1">
      <c r="A86" s="75"/>
    </row>
    <row r="87" spans="1:1" ht="15" hidden="1">
      <c r="A87" s="75"/>
    </row>
    <row r="88" spans="1:1" ht="15" hidden="1">
      <c r="A88" s="74"/>
    </row>
    <row r="89" spans="1:1" ht="15" hidden="1">
      <c r="A89" s="75"/>
    </row>
    <row r="90" spans="1:1" ht="15" hidden="1">
      <c r="A90" s="75"/>
    </row>
    <row r="91" spans="1:1" ht="15" hidden="1">
      <c r="A91" s="75"/>
    </row>
    <row r="92" spans="1:1" ht="15" hidden="1">
      <c r="A92" s="74"/>
    </row>
    <row r="93" spans="1:1" ht="15" hidden="1">
      <c r="A93" s="75"/>
    </row>
    <row r="94" spans="1:1" ht="15" hidden="1">
      <c r="A94" s="75"/>
    </row>
    <row r="95" spans="1:1" ht="15" hidden="1">
      <c r="A95" s="74"/>
    </row>
    <row r="96" spans="1:1" ht="15" hidden="1">
      <c r="A96" s="75"/>
    </row>
    <row r="97" spans="1:1" ht="15" hidden="1">
      <c r="A97" s="75"/>
    </row>
    <row r="98" spans="1:1" ht="15" hidden="1">
      <c r="A98" s="75"/>
    </row>
    <row r="99" spans="1:1" ht="15" hidden="1">
      <c r="A99" s="74"/>
    </row>
    <row r="100" spans="1:1" ht="15" hidden="1">
      <c r="A100" s="74"/>
    </row>
    <row r="101" spans="1:1" ht="15" hidden="1">
      <c r="A101" s="74"/>
    </row>
    <row r="102" spans="1:1" ht="15" hidden="1">
      <c r="A102" s="74"/>
    </row>
    <row r="103" spans="1:1" ht="15" hidden="1">
      <c r="A103" s="74"/>
    </row>
    <row r="104" spans="1:1" ht="20.25" hidden="1">
      <c r="A104" s="72"/>
    </row>
    <row r="105" spans="1:1" ht="15" hidden="1">
      <c r="A105" s="71"/>
    </row>
    <row r="106" spans="1:1" ht="15" hidden="1">
      <c r="A106" s="71"/>
    </row>
    <row r="107" spans="1:1" ht="15" hidden="1">
      <c r="A107" s="71"/>
    </row>
    <row r="108" spans="1:1" ht="15" hidden="1">
      <c r="A108" s="71"/>
    </row>
    <row r="109" spans="1:1" ht="15" hidden="1">
      <c r="A109" s="71"/>
    </row>
    <row r="110" spans="1:1" ht="15" hidden="1">
      <c r="A110" s="75"/>
    </row>
    <row r="111" spans="1:1" ht="15" hidden="1">
      <c r="A111" s="71"/>
    </row>
    <row r="112" spans="1:1" ht="15" hidden="1">
      <c r="A112" s="71"/>
    </row>
    <row r="113" spans="1:1" ht="15" hidden="1">
      <c r="A113" s="69"/>
    </row>
  </sheetData>
  <sheetProtection algorithmName="SHA-512" hashValue="TdBRkT8pKGk0r84rp4pvpTozjfsdiUbdYKW10ZeYIvsXCCczuKI1Yo8wU2NUfq1k4DT3xxErzT3fJ7lpm4yD8Q==" saltValue="gtzOzgUvcD+UsV/uH1eu1A==" spinCount="100000" sheet="1" objects="1" scenarios="1"/>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pageSetUpPr fitToPage="1"/>
  </sheetPr>
  <dimension ref="A1:CS45"/>
  <sheetViews>
    <sheetView showGridLines="0" tabSelected="1" zoomScaleNormal="100" workbookViewId="0">
      <selection activeCell="E11" sqref="E11:Q11"/>
    </sheetView>
  </sheetViews>
  <sheetFormatPr defaultColWidth="0" defaultRowHeight="16.5"/>
  <cols>
    <col min="1" max="1" width="2.85546875" style="12" customWidth="1"/>
    <col min="2" max="2" width="2.85546875" style="13" customWidth="1"/>
    <col min="3" max="3" width="2" style="13" customWidth="1"/>
    <col min="4" max="4" width="29.42578125" style="13" customWidth="1"/>
    <col min="5" max="5" width="23.140625" style="12" customWidth="1"/>
    <col min="6" max="7" width="26.7109375" style="12" customWidth="1"/>
    <col min="8" max="8" width="23.5703125" style="12" customWidth="1"/>
    <col min="9" max="9" width="22.28515625" style="12" customWidth="1"/>
    <col min="10" max="10" width="21.5703125" style="12" customWidth="1"/>
    <col min="11" max="11" width="5.140625" style="12" customWidth="1"/>
    <col min="12" max="12" width="13.85546875" style="12" customWidth="1"/>
    <col min="13" max="13" width="15.42578125" style="14" customWidth="1"/>
    <col min="14" max="15" width="15.42578125" style="271" customWidth="1"/>
    <col min="16" max="16" width="17.140625" style="15" customWidth="1"/>
    <col min="17" max="17" width="6.140625" style="15" customWidth="1"/>
    <col min="18" max="23" width="16.5703125" style="15" customWidth="1"/>
    <col min="24" max="24" width="19.7109375" style="15" customWidth="1"/>
    <col min="25" max="25" width="21.42578125" style="15" customWidth="1"/>
    <col min="26" max="26" width="19" style="15" customWidth="1"/>
    <col min="27" max="27" width="24.7109375" style="15" customWidth="1"/>
    <col min="28" max="28" width="5.7109375" style="15" customWidth="1"/>
    <col min="29" max="29" width="15.85546875" style="15" customWidth="1"/>
    <col min="30" max="30" width="11.140625" style="15" customWidth="1"/>
    <col min="31" max="31" width="11.85546875" style="15" customWidth="1"/>
    <col min="32" max="32" width="12.7109375" style="15" customWidth="1"/>
    <col min="33" max="33" width="13.42578125" style="15" customWidth="1"/>
    <col min="34" max="34" width="13.7109375" style="15" customWidth="1"/>
    <col min="35" max="35" width="18.42578125" style="15" customWidth="1"/>
    <col min="36" max="36" width="5.5703125" style="16" customWidth="1"/>
    <col min="37" max="37" width="15" style="16" customWidth="1"/>
    <col min="38" max="38" width="17.42578125" style="16" customWidth="1"/>
    <col min="39" max="39" width="20.85546875" style="16" customWidth="1"/>
    <col min="40" max="40" width="16.5703125" style="16" customWidth="1"/>
    <col min="41" max="41" width="16.42578125" style="17" customWidth="1"/>
    <col min="42" max="42" width="5.85546875" style="18" customWidth="1"/>
    <col min="43" max="43" width="13.140625" style="12" hidden="1" customWidth="1"/>
    <col min="44" max="44" width="11.85546875" style="12" hidden="1" customWidth="1"/>
    <col min="45" max="45" width="11.140625" style="12" hidden="1" customWidth="1"/>
    <col min="46" max="46" width="7.85546875" style="12" hidden="1" customWidth="1"/>
    <col min="47" max="47" width="7.140625" style="12" hidden="1" customWidth="1"/>
    <col min="48" max="48" width="4.140625" style="12" hidden="1" customWidth="1"/>
    <col min="49" max="49" width="8.85546875" style="12" hidden="1" customWidth="1"/>
    <col min="50" max="51" width="11.42578125" style="12" hidden="1" customWidth="1"/>
    <col min="52" max="52" width="8.85546875" style="12" hidden="1" customWidth="1"/>
    <col min="53" max="97" width="11.42578125" style="12" hidden="1" customWidth="1"/>
    <col min="98" max="16384" width="9.140625" style="12" hidden="1"/>
  </cols>
  <sheetData>
    <row r="1" spans="2:47" ht="26.25" customHeight="1">
      <c r="B1" s="300" t="s">
        <v>252</v>
      </c>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J1" s="48"/>
      <c r="AK1" s="48"/>
      <c r="AL1" s="48"/>
      <c r="AM1" s="48"/>
      <c r="AN1" s="48"/>
      <c r="AO1" s="48"/>
      <c r="AP1" s="58"/>
      <c r="AQ1" s="59"/>
      <c r="AR1" s="59"/>
      <c r="AS1" s="59"/>
      <c r="AT1" s="59"/>
      <c r="AU1" s="59"/>
    </row>
    <row r="2" spans="2:47" ht="26.25" customHeight="1">
      <c r="B2" s="307" t="s">
        <v>6</v>
      </c>
      <c r="C2" s="307"/>
      <c r="D2" s="307"/>
      <c r="E2" s="307"/>
      <c r="F2" s="307"/>
      <c r="G2" s="307"/>
      <c r="H2" s="307"/>
      <c r="I2" s="307"/>
      <c r="J2" s="307"/>
      <c r="K2" s="307"/>
      <c r="L2" s="307"/>
      <c r="M2" s="307"/>
      <c r="N2" s="265"/>
      <c r="O2" s="265"/>
      <c r="P2" s="263"/>
      <c r="Q2" s="250"/>
      <c r="R2" s="250"/>
      <c r="S2" s="256"/>
      <c r="T2" s="250"/>
      <c r="U2" s="250"/>
      <c r="V2" s="250"/>
      <c r="W2" s="250"/>
      <c r="X2" s="250"/>
      <c r="Y2" s="250"/>
      <c r="Z2" s="256"/>
      <c r="AA2" s="250"/>
      <c r="AB2" s="250"/>
      <c r="AC2" s="250"/>
      <c r="AJ2" s="48"/>
      <c r="AK2" s="48"/>
      <c r="AL2" s="48"/>
      <c r="AM2" s="48"/>
      <c r="AN2" s="48"/>
      <c r="AO2" s="48"/>
      <c r="AP2" s="58"/>
      <c r="AQ2" s="59"/>
      <c r="AR2" s="59"/>
      <c r="AS2" s="59"/>
      <c r="AT2" s="59"/>
      <c r="AU2" s="59"/>
    </row>
    <row r="3" spans="2:47" ht="22.5" customHeight="1">
      <c r="B3" s="302" t="s">
        <v>287</v>
      </c>
      <c r="C3" s="302"/>
      <c r="D3" s="302"/>
      <c r="E3" s="302"/>
      <c r="F3" s="302"/>
      <c r="G3" s="302"/>
      <c r="H3" s="302"/>
      <c r="I3" s="302"/>
      <c r="J3" s="302"/>
      <c r="K3" s="302"/>
      <c r="L3" s="302"/>
      <c r="M3" s="302"/>
      <c r="N3" s="264"/>
      <c r="O3" s="264"/>
      <c r="P3" s="244"/>
      <c r="AJ3" s="48"/>
      <c r="AK3" s="48"/>
      <c r="AL3" s="48"/>
      <c r="AM3" s="48"/>
      <c r="AN3" s="48"/>
      <c r="AO3" s="48"/>
      <c r="AP3" s="58"/>
      <c r="AQ3" s="59"/>
      <c r="AR3" s="59"/>
      <c r="AS3" s="59"/>
      <c r="AT3" s="59"/>
      <c r="AU3" s="59"/>
    </row>
    <row r="4" spans="2:47" s="10" customFormat="1" ht="22.5" customHeight="1">
      <c r="B4" s="303" t="s">
        <v>270</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9"/>
      <c r="AE4" s="39"/>
      <c r="AF4" s="39"/>
      <c r="AG4" s="39"/>
      <c r="AH4" s="39"/>
      <c r="AI4" s="39"/>
      <c r="AJ4" s="39"/>
      <c r="AK4" s="39"/>
      <c r="AL4" s="39"/>
      <c r="AM4" s="39"/>
      <c r="AP4" s="60"/>
    </row>
    <row r="5" spans="2:47" s="10" customFormat="1" ht="13.5" customHeight="1">
      <c r="B5" s="20"/>
      <c r="C5" s="20"/>
      <c r="D5" s="20"/>
      <c r="E5" s="20"/>
      <c r="F5" s="20"/>
      <c r="G5" s="20"/>
      <c r="H5" s="20"/>
      <c r="I5" s="20"/>
      <c r="R5" s="20"/>
      <c r="S5" s="20"/>
      <c r="T5" s="20"/>
      <c r="U5" s="20"/>
      <c r="V5" s="20"/>
      <c r="W5" s="20"/>
      <c r="X5" s="20"/>
      <c r="Y5" s="20"/>
      <c r="Z5" s="20"/>
      <c r="AA5" s="20"/>
      <c r="AB5" s="20"/>
      <c r="AC5" s="20"/>
      <c r="AP5" s="60"/>
    </row>
    <row r="6" spans="2:47" s="10" customFormat="1" ht="22.5" customHeight="1">
      <c r="C6" s="40" t="s">
        <v>7</v>
      </c>
      <c r="D6" s="308"/>
      <c r="E6" s="309"/>
      <c r="F6" s="310" t="str">
        <f>IF(G6="","yyyy-mm-dd","")</f>
        <v>yyyy-mm-dd</v>
      </c>
      <c r="G6" s="311"/>
      <c r="R6" s="41"/>
      <c r="S6" s="244"/>
      <c r="T6" s="41"/>
      <c r="U6" s="41"/>
      <c r="V6" s="41"/>
      <c r="W6" s="41"/>
      <c r="X6" s="41"/>
      <c r="Y6" s="41"/>
      <c r="Z6" s="244"/>
      <c r="AA6" s="41"/>
      <c r="AB6" s="41"/>
      <c r="AP6" s="60"/>
    </row>
    <row r="7" spans="2:47" s="10" customFormat="1" ht="22.5" customHeight="1">
      <c r="B7" s="21"/>
      <c r="C7" s="22"/>
      <c r="D7" s="22"/>
      <c r="E7" s="22"/>
      <c r="F7" s="28"/>
      <c r="G7" s="28"/>
      <c r="H7" s="28"/>
      <c r="I7" s="28"/>
      <c r="J7" s="28"/>
      <c r="K7" s="28"/>
      <c r="L7" s="28"/>
      <c r="M7" s="28"/>
      <c r="N7" s="28"/>
      <c r="O7" s="28"/>
      <c r="P7" s="28"/>
      <c r="Q7" s="28"/>
      <c r="R7" s="28"/>
      <c r="S7" s="28"/>
      <c r="T7" s="28"/>
      <c r="U7" s="28"/>
      <c r="V7" s="28"/>
      <c r="W7" s="28"/>
      <c r="X7" s="28"/>
      <c r="Y7" s="28"/>
      <c r="Z7" s="28"/>
      <c r="AA7" s="28"/>
      <c r="AB7" s="28"/>
      <c r="AC7" s="28"/>
      <c r="AP7" s="60"/>
    </row>
    <row r="8" spans="2:47" s="10" customFormat="1" ht="24.95" customHeight="1">
      <c r="B8" s="304" t="s">
        <v>216</v>
      </c>
      <c r="C8" s="305"/>
      <c r="D8" s="306"/>
      <c r="E8" s="312"/>
      <c r="F8" s="313"/>
      <c r="G8" s="313"/>
      <c r="H8" s="313"/>
      <c r="I8" s="313"/>
      <c r="J8" s="313"/>
      <c r="K8" s="313"/>
      <c r="L8" s="313"/>
      <c r="M8" s="313"/>
      <c r="N8" s="313"/>
      <c r="O8" s="313"/>
      <c r="P8" s="313"/>
      <c r="Q8" s="314"/>
      <c r="R8" s="41"/>
      <c r="S8" s="244"/>
      <c r="T8" s="41"/>
      <c r="U8" s="41"/>
      <c r="V8" s="41"/>
      <c r="W8" s="41"/>
      <c r="X8" s="41"/>
      <c r="Y8" s="41"/>
      <c r="Z8" s="244"/>
      <c r="AA8" s="41"/>
      <c r="AB8" s="41"/>
      <c r="AC8" s="41"/>
      <c r="AP8" s="60"/>
    </row>
    <row r="9" spans="2:47" s="10" customFormat="1" ht="24.95" customHeight="1">
      <c r="B9" s="304" t="s">
        <v>217</v>
      </c>
      <c r="C9" s="305"/>
      <c r="D9" s="306"/>
      <c r="E9" s="312"/>
      <c r="F9" s="320"/>
      <c r="G9" s="274" t="s">
        <v>219</v>
      </c>
      <c r="H9" s="315"/>
      <c r="I9" s="316"/>
      <c r="J9" s="274" t="s">
        <v>218</v>
      </c>
      <c r="K9" s="312"/>
      <c r="L9" s="313"/>
      <c r="M9" s="313"/>
      <c r="N9" s="313"/>
      <c r="O9" s="313"/>
      <c r="P9" s="313"/>
      <c r="Q9" s="314"/>
      <c r="R9" s="41"/>
      <c r="S9" s="244"/>
      <c r="T9" s="41"/>
      <c r="U9" s="41"/>
      <c r="V9" s="41"/>
      <c r="W9" s="41"/>
      <c r="X9" s="41"/>
      <c r="Y9" s="41"/>
      <c r="Z9" s="244"/>
      <c r="AA9" s="41"/>
      <c r="AB9" s="41"/>
      <c r="AC9" s="41"/>
      <c r="AP9" s="60"/>
    </row>
    <row r="10" spans="2:47" s="10" customFormat="1" ht="24.95" customHeight="1">
      <c r="B10" s="304" t="s">
        <v>9</v>
      </c>
      <c r="C10" s="305"/>
      <c r="D10" s="306"/>
      <c r="E10" s="317"/>
      <c r="F10" s="318"/>
      <c r="G10" s="318"/>
      <c r="H10" s="318"/>
      <c r="I10" s="318"/>
      <c r="J10" s="318"/>
      <c r="K10" s="318"/>
      <c r="L10" s="318"/>
      <c r="M10" s="318"/>
      <c r="N10" s="318"/>
      <c r="O10" s="318"/>
      <c r="P10" s="318"/>
      <c r="Q10" s="319"/>
      <c r="R10" s="41"/>
      <c r="S10" s="244"/>
      <c r="T10" s="41"/>
      <c r="U10" s="41"/>
      <c r="V10" s="41"/>
      <c r="W10" s="41"/>
      <c r="X10" s="41"/>
      <c r="Y10" s="41"/>
      <c r="Z10" s="244"/>
      <c r="AA10" s="41"/>
      <c r="AP10" s="60"/>
    </row>
    <row r="11" spans="2:47" s="10" customFormat="1" ht="24.95" customHeight="1">
      <c r="B11" s="304" t="s">
        <v>111</v>
      </c>
      <c r="C11" s="305"/>
      <c r="D11" s="306"/>
      <c r="E11" s="317"/>
      <c r="F11" s="318"/>
      <c r="G11" s="318"/>
      <c r="H11" s="318"/>
      <c r="I11" s="318"/>
      <c r="J11" s="318"/>
      <c r="K11" s="318"/>
      <c r="L11" s="318"/>
      <c r="M11" s="318"/>
      <c r="N11" s="318"/>
      <c r="O11" s="318"/>
      <c r="P11" s="318"/>
      <c r="Q11" s="319"/>
      <c r="R11" s="41"/>
      <c r="S11" s="244"/>
      <c r="T11" s="41"/>
      <c r="U11" s="41"/>
      <c r="V11" s="41"/>
      <c r="W11" s="41"/>
      <c r="X11" s="41"/>
      <c r="Y11" s="41"/>
      <c r="Z11" s="244"/>
      <c r="AA11" s="41"/>
      <c r="AP11" s="60"/>
    </row>
    <row r="12" spans="2:47" ht="24.95" customHeight="1">
      <c r="B12" s="304" t="s">
        <v>215</v>
      </c>
      <c r="C12" s="305"/>
      <c r="D12" s="306"/>
      <c r="E12" s="275"/>
      <c r="H12" s="29"/>
      <c r="I12" s="29"/>
      <c r="J12" s="29"/>
      <c r="K12" s="29"/>
      <c r="M12" s="12"/>
      <c r="N12" s="157"/>
      <c r="O12" s="157"/>
      <c r="P12" s="157"/>
      <c r="Q12" s="12"/>
      <c r="R12" s="12"/>
      <c r="S12" s="12"/>
      <c r="T12" s="12"/>
      <c r="U12" s="12"/>
      <c r="V12" s="12"/>
      <c r="W12" s="12"/>
      <c r="X12" s="12"/>
      <c r="Y12" s="12"/>
      <c r="Z12" s="12"/>
      <c r="AA12" s="12"/>
      <c r="AB12" s="10"/>
      <c r="AC12" s="10"/>
      <c r="AD12" s="10"/>
      <c r="AJ12" s="48"/>
      <c r="AK12" s="48"/>
      <c r="AL12" s="48"/>
      <c r="AM12" s="48"/>
      <c r="AN12" s="48"/>
      <c r="AO12" s="48"/>
      <c r="AP12" s="58"/>
      <c r="AQ12" s="59"/>
      <c r="AR12" s="59"/>
      <c r="AS12" s="59"/>
      <c r="AT12" s="59"/>
      <c r="AU12" s="59"/>
    </row>
    <row r="13" spans="2:47" ht="24.95" customHeight="1">
      <c r="B13" s="304" t="s">
        <v>10</v>
      </c>
      <c r="C13" s="305"/>
      <c r="D13" s="306"/>
      <c r="E13" s="276"/>
      <c r="F13" s="243" t="s">
        <v>239</v>
      </c>
      <c r="G13" s="245"/>
      <c r="H13" s="30"/>
      <c r="I13" s="31"/>
      <c r="J13" s="31"/>
      <c r="K13" s="31"/>
      <c r="L13" s="36"/>
      <c r="M13" s="36"/>
      <c r="N13" s="267"/>
      <c r="O13" s="267"/>
      <c r="P13" s="244"/>
      <c r="Q13" s="41"/>
      <c r="R13" s="41"/>
      <c r="S13" s="244"/>
      <c r="T13" s="41"/>
      <c r="U13" s="41"/>
      <c r="V13" s="41"/>
      <c r="W13" s="41"/>
      <c r="X13" s="41"/>
      <c r="Y13" s="41"/>
      <c r="Z13" s="244"/>
      <c r="AA13" s="41"/>
      <c r="AB13" s="41"/>
      <c r="AC13" s="31"/>
      <c r="AJ13" s="48"/>
      <c r="AK13" s="48"/>
      <c r="AL13" s="48"/>
      <c r="AM13" s="48"/>
      <c r="AN13" s="48"/>
      <c r="AO13" s="48"/>
      <c r="AP13" s="58"/>
      <c r="AQ13" s="59"/>
      <c r="AR13" s="59"/>
      <c r="AS13" s="59"/>
      <c r="AT13" s="59"/>
      <c r="AU13" s="59"/>
    </row>
    <row r="14" spans="2:47" s="10" customFormat="1" ht="24.95" customHeight="1">
      <c r="B14" s="304" t="s">
        <v>242</v>
      </c>
      <c r="C14" s="305"/>
      <c r="D14" s="306"/>
      <c r="E14" s="312"/>
      <c r="F14" s="313"/>
      <c r="G14" s="313"/>
      <c r="H14" s="313"/>
      <c r="I14" s="313"/>
      <c r="J14" s="313"/>
      <c r="K14" s="313"/>
      <c r="L14" s="313"/>
      <c r="M14" s="313"/>
      <c r="N14" s="313"/>
      <c r="O14" s="313"/>
      <c r="P14" s="313"/>
      <c r="Q14" s="314"/>
      <c r="R14" s="41"/>
      <c r="S14" s="244"/>
      <c r="T14" s="41"/>
      <c r="U14" s="41"/>
      <c r="V14" s="41"/>
      <c r="W14" s="41"/>
      <c r="X14" s="41"/>
      <c r="Y14" s="41"/>
      <c r="Z14" s="244"/>
      <c r="AA14" s="41"/>
      <c r="AB14" s="41"/>
      <c r="AC14" s="41"/>
      <c r="AP14" s="60"/>
    </row>
    <row r="15" spans="2:47" s="10" customFormat="1" ht="24.95" customHeight="1">
      <c r="B15" s="304" t="s">
        <v>8</v>
      </c>
      <c r="C15" s="305"/>
      <c r="D15" s="306"/>
      <c r="E15" s="312"/>
      <c r="F15" s="320"/>
      <c r="G15" s="274" t="s">
        <v>219</v>
      </c>
      <c r="H15" s="315"/>
      <c r="I15" s="316"/>
      <c r="J15" s="274" t="s">
        <v>218</v>
      </c>
      <c r="K15" s="312"/>
      <c r="L15" s="313"/>
      <c r="M15" s="313"/>
      <c r="N15" s="313"/>
      <c r="O15" s="313"/>
      <c r="P15" s="313"/>
      <c r="Q15" s="314"/>
      <c r="R15" s="41"/>
      <c r="S15" s="244"/>
      <c r="T15" s="41"/>
      <c r="U15" s="41"/>
      <c r="V15" s="41"/>
      <c r="W15" s="41"/>
      <c r="X15" s="41"/>
      <c r="Y15" s="41"/>
      <c r="Z15" s="244"/>
      <c r="AA15" s="41"/>
      <c r="AB15" s="41"/>
      <c r="AC15" s="41"/>
      <c r="AP15" s="60"/>
    </row>
    <row r="16" spans="2:47" s="10" customFormat="1" ht="22.5" customHeight="1">
      <c r="B16" s="225"/>
      <c r="C16" s="23"/>
      <c r="D16" s="238"/>
      <c r="E16" s="238"/>
      <c r="F16" s="238"/>
      <c r="G16" s="238"/>
      <c r="H16" s="238"/>
      <c r="I16" s="238"/>
      <c r="J16" s="238"/>
      <c r="K16" s="238"/>
      <c r="L16" s="238"/>
      <c r="M16" s="238"/>
      <c r="N16" s="265"/>
      <c r="O16" s="265"/>
      <c r="P16" s="265"/>
      <c r="Q16" s="238"/>
      <c r="R16" s="238"/>
      <c r="S16" s="257"/>
      <c r="T16" s="238"/>
      <c r="U16" s="41"/>
      <c r="V16" s="41"/>
      <c r="W16" s="41"/>
      <c r="X16" s="41"/>
      <c r="Y16" s="41"/>
      <c r="Z16" s="244"/>
      <c r="AA16" s="41"/>
      <c r="AB16" s="41"/>
      <c r="AC16" s="41"/>
      <c r="AP16" s="60"/>
    </row>
    <row r="17" spans="2:48" s="10" customFormat="1" ht="22.5" customHeight="1">
      <c r="B17" s="225"/>
      <c r="C17" s="23"/>
      <c r="D17" s="238"/>
      <c r="E17" s="238"/>
      <c r="F17" s="238"/>
      <c r="G17" s="238"/>
      <c r="H17" s="238"/>
      <c r="I17" s="238"/>
      <c r="J17" s="238"/>
      <c r="K17" s="238"/>
      <c r="L17" s="238"/>
      <c r="M17" s="238"/>
      <c r="N17" s="265"/>
      <c r="O17" s="265"/>
      <c r="P17" s="265"/>
      <c r="Q17" s="238"/>
      <c r="R17" s="238"/>
      <c r="S17" s="257"/>
      <c r="T17" s="238"/>
      <c r="U17" s="41"/>
      <c r="V17" s="41"/>
      <c r="W17" s="41"/>
      <c r="X17" s="41"/>
      <c r="Y17" s="41"/>
      <c r="Z17" s="244"/>
      <c r="AA17" s="41"/>
      <c r="AB17" s="41"/>
      <c r="AC17" s="41"/>
      <c r="AP17" s="60"/>
    </row>
    <row r="18" spans="2:48" ht="22.5" customHeight="1">
      <c r="B18" s="19"/>
      <c r="C18" s="19"/>
      <c r="D18" s="19"/>
      <c r="E18" s="19"/>
      <c r="F18" s="32"/>
      <c r="G18" s="32"/>
      <c r="H18" s="32"/>
      <c r="I18" s="32"/>
      <c r="J18" s="32"/>
      <c r="K18" s="32"/>
      <c r="L18" s="32"/>
      <c r="M18" s="37"/>
      <c r="N18" s="268"/>
      <c r="O18" s="268"/>
      <c r="P18" s="269"/>
      <c r="Q18" s="42"/>
      <c r="R18" s="42"/>
      <c r="S18" s="42"/>
      <c r="T18" s="42"/>
      <c r="U18" s="42"/>
      <c r="V18" s="42"/>
      <c r="W18" s="42"/>
      <c r="X18" s="42"/>
      <c r="Y18" s="42"/>
      <c r="Z18" s="42"/>
      <c r="AA18" s="42"/>
      <c r="AB18" s="42"/>
      <c r="AC18" s="42"/>
      <c r="AJ18" s="48"/>
      <c r="AK18" s="48"/>
      <c r="AL18" s="48"/>
      <c r="AM18" s="48"/>
      <c r="AN18" s="48"/>
      <c r="AO18" s="48"/>
      <c r="AP18" s="58"/>
      <c r="AQ18" s="59"/>
      <c r="AR18" s="59"/>
      <c r="AS18" s="59"/>
      <c r="AT18" s="59"/>
      <c r="AU18" s="59"/>
    </row>
    <row r="19" spans="2:48" s="11" customFormat="1" ht="22.5" customHeight="1">
      <c r="B19" s="247" t="s">
        <v>12</v>
      </c>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61"/>
    </row>
    <row r="20" spans="2:48" ht="22.5" customHeight="1">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95"/>
      <c r="AE20" s="295"/>
      <c r="AF20" s="295"/>
      <c r="AG20" s="295"/>
      <c r="AH20" s="295"/>
      <c r="AI20" s="295"/>
      <c r="AJ20" s="49"/>
      <c r="AK20" s="295"/>
      <c r="AL20" s="295"/>
      <c r="AM20" s="295"/>
      <c r="AN20" s="295"/>
      <c r="AO20" s="295"/>
      <c r="AP20" s="296"/>
      <c r="AQ20" s="12" t="e">
        <f>#REF!</f>
        <v>#REF!</v>
      </c>
    </row>
    <row r="21" spans="2:48" ht="22.5" customHeight="1">
      <c r="B21" s="289"/>
      <c r="C21" s="289"/>
      <c r="D21" s="298" t="s">
        <v>269</v>
      </c>
      <c r="E21" s="299"/>
      <c r="F21" s="299"/>
      <c r="G21" s="299"/>
      <c r="H21" s="299"/>
      <c r="I21" s="299"/>
      <c r="J21" s="299"/>
      <c r="K21" s="299"/>
      <c r="L21" s="299"/>
      <c r="M21" s="299"/>
      <c r="N21" s="299"/>
      <c r="O21" s="299"/>
      <c r="P21" s="299"/>
      <c r="R21" s="291" t="s">
        <v>202</v>
      </c>
      <c r="S21" s="292"/>
      <c r="T21" s="292"/>
      <c r="U21" s="292"/>
      <c r="V21" s="292"/>
      <c r="W21" s="292"/>
      <c r="X21" s="292"/>
      <c r="Y21" s="292"/>
      <c r="Z21" s="292"/>
      <c r="AA21" s="292"/>
      <c r="AC21" s="291" t="s">
        <v>285</v>
      </c>
      <c r="AD21" s="292"/>
      <c r="AE21" s="292"/>
      <c r="AF21" s="292"/>
      <c r="AG21" s="292"/>
      <c r="AH21" s="292"/>
      <c r="AI21" s="292"/>
      <c r="AJ21" s="50"/>
      <c r="AK21" s="297"/>
      <c r="AL21" s="297"/>
      <c r="AM21" s="297"/>
      <c r="AN21" s="297"/>
      <c r="AO21" s="297"/>
      <c r="AP21" s="62"/>
      <c r="AT21" s="288"/>
      <c r="AU21" s="288"/>
      <c r="AV21" s="288"/>
    </row>
    <row r="22" spans="2:48" s="10" customFormat="1" ht="93.75" customHeight="1">
      <c r="B22" s="289" t="s">
        <v>13</v>
      </c>
      <c r="C22" s="289"/>
      <c r="D22" s="25" t="s">
        <v>14</v>
      </c>
      <c r="E22" s="25" t="s">
        <v>15</v>
      </c>
      <c r="F22" s="25" t="s">
        <v>16</v>
      </c>
      <c r="G22" s="293" t="s">
        <v>17</v>
      </c>
      <c r="H22" s="294"/>
      <c r="I22" s="230" t="s">
        <v>241</v>
      </c>
      <c r="J22" s="290" t="s">
        <v>18</v>
      </c>
      <c r="K22" s="290"/>
      <c r="L22" s="25" t="s">
        <v>268</v>
      </c>
      <c r="M22" s="25" t="s">
        <v>19</v>
      </c>
      <c r="N22" s="266" t="s">
        <v>282</v>
      </c>
      <c r="O22" s="266" t="s">
        <v>283</v>
      </c>
      <c r="P22" s="266" t="s">
        <v>284</v>
      </c>
      <c r="Q22" s="44"/>
      <c r="R22" s="84" t="s">
        <v>56</v>
      </c>
      <c r="S22" s="255" t="s">
        <v>266</v>
      </c>
      <c r="T22" s="84" t="s">
        <v>57</v>
      </c>
      <c r="U22" s="84" t="s">
        <v>210</v>
      </c>
      <c r="V22" s="84" t="s">
        <v>209</v>
      </c>
      <c r="W22" s="235" t="s">
        <v>211</v>
      </c>
      <c r="X22" s="84" t="s">
        <v>189</v>
      </c>
      <c r="Y22" s="84" t="s">
        <v>267</v>
      </c>
      <c r="Z22" s="255" t="s">
        <v>243</v>
      </c>
      <c r="AA22" s="229" t="s">
        <v>265</v>
      </c>
      <c r="AC22" s="262" t="s">
        <v>274</v>
      </c>
      <c r="AD22" s="43" t="s">
        <v>271</v>
      </c>
      <c r="AE22" s="43" t="s">
        <v>272</v>
      </c>
      <c r="AF22" s="43" t="s">
        <v>20</v>
      </c>
      <c r="AG22" s="43" t="s">
        <v>21</v>
      </c>
      <c r="AH22" s="229" t="s">
        <v>212</v>
      </c>
      <c r="AI22" s="43" t="s">
        <v>22</v>
      </c>
      <c r="AJ22" s="50"/>
      <c r="AK22" s="43" t="s">
        <v>286</v>
      </c>
      <c r="AL22" s="43" t="s">
        <v>23</v>
      </c>
      <c r="AM22" s="43" t="s">
        <v>24</v>
      </c>
      <c r="AN22" s="43" t="s">
        <v>25</v>
      </c>
      <c r="AO22" s="53" t="s">
        <v>26</v>
      </c>
      <c r="AP22" s="60"/>
      <c r="AT22" s="63"/>
      <c r="AU22" s="63"/>
      <c r="AV22" s="63"/>
    </row>
    <row r="23" spans="2:48" s="10" customFormat="1" ht="30" customHeight="1">
      <c r="B23" s="286">
        <v>1</v>
      </c>
      <c r="C23" s="287"/>
      <c r="D23" s="26"/>
      <c r="E23" s="33"/>
      <c r="F23" s="240"/>
      <c r="G23" s="284"/>
      <c r="H23" s="285"/>
      <c r="I23" s="259"/>
      <c r="J23" s="282" t="str">
        <f>IF(D23="Demand Response (DR)","Demand Flexibility","")</f>
        <v/>
      </c>
      <c r="K23" s="283"/>
      <c r="L23" s="38"/>
      <c r="M23" s="272" t="str">
        <f>IF(D23="Demand Response (DR)",10,"")</f>
        <v/>
      </c>
      <c r="N23" s="270"/>
      <c r="O23" s="270"/>
      <c r="P23" s="270"/>
      <c r="Q23" s="45"/>
      <c r="R23" s="46"/>
      <c r="S23" s="46"/>
      <c r="T23" s="232"/>
      <c r="U23" s="46"/>
      <c r="V23" s="46"/>
      <c r="W23" s="46"/>
      <c r="X23" s="47"/>
      <c r="Y23" s="47"/>
      <c r="Z23" s="47"/>
      <c r="AA23" s="46"/>
      <c r="AC23" s="260"/>
      <c r="AD23" s="260"/>
      <c r="AE23" s="260"/>
      <c r="AF23" s="273"/>
      <c r="AG23" s="273"/>
      <c r="AH23" s="261" t="str">
        <f>IFERROR(AG23/AF23, "")</f>
        <v/>
      </c>
      <c r="AI23" s="277"/>
      <c r="AJ23" s="50"/>
      <c r="AK23" s="51" t="str">
        <f t="shared" ref="AK23:AK42" si="0">IF(F23="Battery Energy Storage System (BESS)",10000,"")</f>
        <v/>
      </c>
      <c r="AL23" s="51" t="str">
        <f>IFERROR($AG23*#REF!/4,"")</f>
        <v/>
      </c>
      <c r="AM23" s="51" t="str">
        <f t="shared" ref="AM23:AM42" si="1">IFERROR($AF23*$AK23,"")</f>
        <v/>
      </c>
      <c r="AN23" s="54" t="str">
        <f t="shared" ref="AN23:AN42" si="2">IF(AI23="","",80%*AI23)</f>
        <v/>
      </c>
      <c r="AO23" s="55" t="str">
        <f>IF(MIN(AL23:AN23)&lt;&gt;0,MIN(AL23:AN23),"")</f>
        <v/>
      </c>
      <c r="AP23" s="60"/>
      <c r="AT23" s="64"/>
      <c r="AU23" s="64"/>
      <c r="AV23" s="64"/>
    </row>
    <row r="24" spans="2:48" s="10" customFormat="1" ht="30" customHeight="1">
      <c r="B24" s="280">
        <v>2</v>
      </c>
      <c r="C24" s="281"/>
      <c r="D24" s="26"/>
      <c r="E24" s="33"/>
      <c r="F24" s="34"/>
      <c r="G24" s="284"/>
      <c r="H24" s="285"/>
      <c r="I24" s="259"/>
      <c r="J24" s="282" t="str">
        <f t="shared" ref="J24:J26" si="3">IF(D24="Demand Response (DR)","Demand Flexibility","")</f>
        <v/>
      </c>
      <c r="K24" s="283"/>
      <c r="L24" s="38"/>
      <c r="M24" s="272" t="str">
        <f t="shared" ref="M24:M42" si="4">IF(D24="Demand Response (DR)",10,"")</f>
        <v/>
      </c>
      <c r="N24" s="270"/>
      <c r="O24" s="270"/>
      <c r="P24" s="270"/>
      <c r="Q24" s="45"/>
      <c r="R24" s="46"/>
      <c r="S24" s="46"/>
      <c r="T24" s="46"/>
      <c r="U24" s="47"/>
      <c r="V24" s="47"/>
      <c r="W24" s="47"/>
      <c r="X24" s="47"/>
      <c r="Y24" s="47"/>
      <c r="Z24" s="47"/>
      <c r="AA24" s="46"/>
      <c r="AC24" s="260"/>
      <c r="AD24" s="260"/>
      <c r="AE24" s="260"/>
      <c r="AF24" s="273"/>
      <c r="AG24" s="273"/>
      <c r="AH24" s="261" t="str">
        <f t="shared" ref="AH24:AH42" si="5">IFERROR(AG24/AF24, "")</f>
        <v/>
      </c>
      <c r="AI24" s="277"/>
      <c r="AJ24" s="50"/>
      <c r="AK24" s="51" t="str">
        <f t="shared" si="0"/>
        <v/>
      </c>
      <c r="AL24" s="51" t="str">
        <f>IFERROR($AG24*#REF!/4,"")</f>
        <v/>
      </c>
      <c r="AM24" s="51" t="str">
        <f t="shared" si="1"/>
        <v/>
      </c>
      <c r="AN24" s="54" t="str">
        <f t="shared" si="2"/>
        <v/>
      </c>
      <c r="AO24" s="56" t="str">
        <f t="shared" ref="AO24:AO42" si="6">IF(MIN(AL24:AN24)&lt;&gt;0,MIN(AL24:AN24),"")</f>
        <v/>
      </c>
      <c r="AP24" s="60"/>
      <c r="AT24" s="64"/>
      <c r="AU24" s="64"/>
      <c r="AV24" s="64"/>
    </row>
    <row r="25" spans="2:48" s="10" customFormat="1" ht="30" customHeight="1">
      <c r="B25" s="280">
        <v>3</v>
      </c>
      <c r="C25" s="281"/>
      <c r="D25" s="26"/>
      <c r="E25" s="33"/>
      <c r="F25" s="34"/>
      <c r="G25" s="284"/>
      <c r="H25" s="285"/>
      <c r="I25" s="259"/>
      <c r="J25" s="282" t="str">
        <f t="shared" si="3"/>
        <v/>
      </c>
      <c r="K25" s="283"/>
      <c r="L25" s="38"/>
      <c r="M25" s="272" t="str">
        <f t="shared" si="4"/>
        <v/>
      </c>
      <c r="N25" s="270"/>
      <c r="O25" s="270"/>
      <c r="P25" s="270"/>
      <c r="Q25" s="45"/>
      <c r="R25" s="46"/>
      <c r="S25" s="46"/>
      <c r="T25" s="46"/>
      <c r="U25" s="47"/>
      <c r="V25" s="47"/>
      <c r="W25" s="47"/>
      <c r="X25" s="47"/>
      <c r="Y25" s="47"/>
      <c r="Z25" s="47"/>
      <c r="AA25" s="46"/>
      <c r="AC25" s="260"/>
      <c r="AD25" s="260"/>
      <c r="AE25" s="260"/>
      <c r="AF25" s="273"/>
      <c r="AG25" s="273"/>
      <c r="AH25" s="261" t="str">
        <f t="shared" si="5"/>
        <v/>
      </c>
      <c r="AI25" s="277"/>
      <c r="AJ25" s="50"/>
      <c r="AK25" s="51" t="str">
        <f t="shared" si="0"/>
        <v/>
      </c>
      <c r="AL25" s="51" t="str">
        <f>IFERROR($AG25*#REF!/4,"")</f>
        <v/>
      </c>
      <c r="AM25" s="51" t="str">
        <f t="shared" si="1"/>
        <v/>
      </c>
      <c r="AN25" s="54" t="str">
        <f t="shared" si="2"/>
        <v/>
      </c>
      <c r="AO25" s="56" t="str">
        <f t="shared" si="6"/>
        <v/>
      </c>
      <c r="AP25" s="60"/>
      <c r="AT25" s="64"/>
      <c r="AU25" s="64"/>
      <c r="AV25" s="64"/>
    </row>
    <row r="26" spans="2:48" s="10" customFormat="1" ht="30" customHeight="1">
      <c r="B26" s="280">
        <v>4</v>
      </c>
      <c r="C26" s="281"/>
      <c r="D26" s="26"/>
      <c r="E26" s="33"/>
      <c r="F26" s="34"/>
      <c r="G26" s="284"/>
      <c r="H26" s="285"/>
      <c r="I26" s="259"/>
      <c r="J26" s="282" t="str">
        <f t="shared" si="3"/>
        <v/>
      </c>
      <c r="K26" s="283"/>
      <c r="L26" s="38"/>
      <c r="M26" s="272" t="str">
        <f t="shared" si="4"/>
        <v/>
      </c>
      <c r="N26" s="270"/>
      <c r="O26" s="270"/>
      <c r="P26" s="270"/>
      <c r="Q26" s="45"/>
      <c r="R26" s="46"/>
      <c r="S26" s="46"/>
      <c r="T26" s="46"/>
      <c r="U26" s="47"/>
      <c r="V26" s="47"/>
      <c r="W26" s="47"/>
      <c r="X26" s="47"/>
      <c r="Y26" s="47"/>
      <c r="Z26" s="47"/>
      <c r="AA26" s="46"/>
      <c r="AC26" s="260"/>
      <c r="AD26" s="260"/>
      <c r="AE26" s="260"/>
      <c r="AF26" s="273"/>
      <c r="AG26" s="273"/>
      <c r="AH26" s="261" t="str">
        <f t="shared" si="5"/>
        <v/>
      </c>
      <c r="AI26" s="277"/>
      <c r="AJ26" s="50"/>
      <c r="AK26" s="51" t="str">
        <f t="shared" si="0"/>
        <v/>
      </c>
      <c r="AL26" s="51" t="str">
        <f>IFERROR($AG26*#REF!/4,"")</f>
        <v/>
      </c>
      <c r="AM26" s="51" t="str">
        <f t="shared" si="1"/>
        <v/>
      </c>
      <c r="AN26" s="54" t="str">
        <f t="shared" si="2"/>
        <v/>
      </c>
      <c r="AO26" s="56" t="str">
        <f t="shared" si="6"/>
        <v/>
      </c>
      <c r="AP26" s="60"/>
      <c r="AT26" s="64"/>
      <c r="AU26" s="64"/>
      <c r="AV26" s="64"/>
    </row>
    <row r="27" spans="2:48" s="10" customFormat="1" ht="30" customHeight="1">
      <c r="B27" s="280">
        <v>5</v>
      </c>
      <c r="C27" s="281"/>
      <c r="D27" s="26"/>
      <c r="E27" s="33"/>
      <c r="F27" s="34"/>
      <c r="G27" s="284"/>
      <c r="H27" s="285"/>
      <c r="I27" s="259"/>
      <c r="J27" s="282" t="str">
        <f t="shared" ref="J27:J31" si="7">IF(D27="Demand Response (DR)","Demand Flexibility","")</f>
        <v/>
      </c>
      <c r="K27" s="283"/>
      <c r="L27" s="38"/>
      <c r="M27" s="272" t="str">
        <f t="shared" si="4"/>
        <v/>
      </c>
      <c r="N27" s="270"/>
      <c r="O27" s="270"/>
      <c r="P27" s="270"/>
      <c r="Q27" s="45"/>
      <c r="R27" s="46"/>
      <c r="S27" s="46"/>
      <c r="T27" s="46"/>
      <c r="U27" s="47"/>
      <c r="V27" s="47"/>
      <c r="W27" s="47"/>
      <c r="X27" s="47"/>
      <c r="Y27" s="47"/>
      <c r="Z27" s="47"/>
      <c r="AA27" s="46"/>
      <c r="AC27" s="260"/>
      <c r="AD27" s="260"/>
      <c r="AE27" s="260"/>
      <c r="AF27" s="273"/>
      <c r="AG27" s="273"/>
      <c r="AH27" s="261" t="str">
        <f t="shared" si="5"/>
        <v/>
      </c>
      <c r="AI27" s="277"/>
      <c r="AJ27" s="50"/>
      <c r="AK27" s="51" t="str">
        <f t="shared" si="0"/>
        <v/>
      </c>
      <c r="AL27" s="51" t="str">
        <f>IFERROR($AG27*#REF!/4,"")</f>
        <v/>
      </c>
      <c r="AM27" s="51" t="str">
        <f t="shared" si="1"/>
        <v/>
      </c>
      <c r="AN27" s="54" t="str">
        <f t="shared" si="2"/>
        <v/>
      </c>
      <c r="AO27" s="56" t="str">
        <f t="shared" si="6"/>
        <v/>
      </c>
      <c r="AP27" s="60"/>
      <c r="AT27" s="64"/>
      <c r="AU27" s="64"/>
      <c r="AV27" s="64"/>
    </row>
    <row r="28" spans="2:48" s="10" customFormat="1" ht="30" customHeight="1">
      <c r="B28" s="280">
        <v>6</v>
      </c>
      <c r="C28" s="281"/>
      <c r="D28" s="26"/>
      <c r="E28" s="33"/>
      <c r="F28" s="34"/>
      <c r="G28" s="284"/>
      <c r="H28" s="285"/>
      <c r="I28" s="259"/>
      <c r="J28" s="282" t="str">
        <f t="shared" si="7"/>
        <v/>
      </c>
      <c r="K28" s="283"/>
      <c r="L28" s="38"/>
      <c r="M28" s="272" t="str">
        <f t="shared" si="4"/>
        <v/>
      </c>
      <c r="N28" s="270"/>
      <c r="O28" s="270"/>
      <c r="P28" s="270"/>
      <c r="Q28" s="45"/>
      <c r="R28" s="46"/>
      <c r="S28" s="46"/>
      <c r="T28" s="46"/>
      <c r="U28" s="47"/>
      <c r="V28" s="47"/>
      <c r="W28" s="47"/>
      <c r="X28" s="47"/>
      <c r="Y28" s="47"/>
      <c r="Z28" s="47"/>
      <c r="AA28" s="46"/>
      <c r="AC28" s="260"/>
      <c r="AD28" s="260"/>
      <c r="AE28" s="260"/>
      <c r="AF28" s="273"/>
      <c r="AG28" s="273"/>
      <c r="AH28" s="261" t="str">
        <f t="shared" si="5"/>
        <v/>
      </c>
      <c r="AI28" s="277"/>
      <c r="AJ28" s="50"/>
      <c r="AK28" s="51" t="str">
        <f t="shared" si="0"/>
        <v/>
      </c>
      <c r="AL28" s="51" t="str">
        <f>IFERROR($AG28*#REF!/4,"")</f>
        <v/>
      </c>
      <c r="AM28" s="51" t="str">
        <f t="shared" si="1"/>
        <v/>
      </c>
      <c r="AN28" s="54" t="str">
        <f t="shared" si="2"/>
        <v/>
      </c>
      <c r="AO28" s="56" t="str">
        <f t="shared" si="6"/>
        <v/>
      </c>
      <c r="AP28" s="60"/>
      <c r="AT28" s="64"/>
      <c r="AU28" s="64"/>
      <c r="AV28" s="64"/>
    </row>
    <row r="29" spans="2:48" s="10" customFormat="1" ht="30" customHeight="1">
      <c r="B29" s="280">
        <v>7</v>
      </c>
      <c r="C29" s="281"/>
      <c r="D29" s="26"/>
      <c r="E29" s="33"/>
      <c r="F29" s="34"/>
      <c r="G29" s="284"/>
      <c r="H29" s="285"/>
      <c r="I29" s="259"/>
      <c r="J29" s="282" t="str">
        <f t="shared" si="7"/>
        <v/>
      </c>
      <c r="K29" s="283"/>
      <c r="L29" s="38"/>
      <c r="M29" s="272" t="str">
        <f t="shared" si="4"/>
        <v/>
      </c>
      <c r="N29" s="270"/>
      <c r="O29" s="270"/>
      <c r="P29" s="270"/>
      <c r="Q29" s="45"/>
      <c r="R29" s="46"/>
      <c r="S29" s="46"/>
      <c r="T29" s="46"/>
      <c r="U29" s="47"/>
      <c r="V29" s="47"/>
      <c r="W29" s="47"/>
      <c r="X29" s="47"/>
      <c r="Y29" s="47"/>
      <c r="Z29" s="47"/>
      <c r="AA29" s="46"/>
      <c r="AC29" s="260"/>
      <c r="AD29" s="260"/>
      <c r="AE29" s="260"/>
      <c r="AF29" s="273"/>
      <c r="AG29" s="273"/>
      <c r="AH29" s="261" t="str">
        <f t="shared" si="5"/>
        <v/>
      </c>
      <c r="AI29" s="277"/>
      <c r="AJ29" s="50"/>
      <c r="AK29" s="51" t="str">
        <f t="shared" si="0"/>
        <v/>
      </c>
      <c r="AL29" s="51" t="str">
        <f>IFERROR($AG29*#REF!/4,"")</f>
        <v/>
      </c>
      <c r="AM29" s="51" t="str">
        <f t="shared" si="1"/>
        <v/>
      </c>
      <c r="AN29" s="54" t="str">
        <f t="shared" si="2"/>
        <v/>
      </c>
      <c r="AO29" s="56" t="str">
        <f t="shared" si="6"/>
        <v/>
      </c>
      <c r="AP29" s="60"/>
      <c r="AT29" s="64"/>
      <c r="AU29" s="64"/>
      <c r="AV29" s="64"/>
    </row>
    <row r="30" spans="2:48" s="10" customFormat="1" ht="30" customHeight="1">
      <c r="B30" s="280">
        <v>8</v>
      </c>
      <c r="C30" s="281"/>
      <c r="D30" s="26"/>
      <c r="E30" s="33"/>
      <c r="F30" s="34"/>
      <c r="G30" s="284"/>
      <c r="H30" s="285"/>
      <c r="I30" s="259"/>
      <c r="J30" s="282" t="str">
        <f t="shared" si="7"/>
        <v/>
      </c>
      <c r="K30" s="283"/>
      <c r="L30" s="38"/>
      <c r="M30" s="272" t="str">
        <f t="shared" si="4"/>
        <v/>
      </c>
      <c r="N30" s="270"/>
      <c r="O30" s="270"/>
      <c r="P30" s="270"/>
      <c r="Q30" s="45"/>
      <c r="R30" s="46"/>
      <c r="S30" s="46"/>
      <c r="T30" s="46"/>
      <c r="U30" s="47"/>
      <c r="V30" s="47"/>
      <c r="W30" s="47"/>
      <c r="X30" s="47"/>
      <c r="Y30" s="47"/>
      <c r="Z30" s="47"/>
      <c r="AA30" s="46"/>
      <c r="AC30" s="260"/>
      <c r="AD30" s="260"/>
      <c r="AE30" s="260"/>
      <c r="AF30" s="273"/>
      <c r="AG30" s="273"/>
      <c r="AH30" s="261" t="str">
        <f t="shared" si="5"/>
        <v/>
      </c>
      <c r="AI30" s="277"/>
      <c r="AJ30" s="50"/>
      <c r="AK30" s="51" t="str">
        <f t="shared" si="0"/>
        <v/>
      </c>
      <c r="AL30" s="51" t="str">
        <f>IFERROR($AG30*#REF!/4,"")</f>
        <v/>
      </c>
      <c r="AM30" s="51" t="str">
        <f t="shared" si="1"/>
        <v/>
      </c>
      <c r="AN30" s="54" t="str">
        <f t="shared" si="2"/>
        <v/>
      </c>
      <c r="AO30" s="56" t="str">
        <f t="shared" si="6"/>
        <v/>
      </c>
      <c r="AP30" s="60"/>
      <c r="AT30" s="64"/>
      <c r="AU30" s="64"/>
      <c r="AV30" s="64"/>
    </row>
    <row r="31" spans="2:48" s="10" customFormat="1" ht="30" customHeight="1">
      <c r="B31" s="280">
        <v>9</v>
      </c>
      <c r="C31" s="281"/>
      <c r="D31" s="26"/>
      <c r="E31" s="33"/>
      <c r="F31" s="34"/>
      <c r="G31" s="284"/>
      <c r="H31" s="285"/>
      <c r="I31" s="259"/>
      <c r="J31" s="282" t="str">
        <f t="shared" si="7"/>
        <v/>
      </c>
      <c r="K31" s="283"/>
      <c r="L31" s="38"/>
      <c r="M31" s="272" t="str">
        <f t="shared" si="4"/>
        <v/>
      </c>
      <c r="N31" s="270"/>
      <c r="O31" s="270"/>
      <c r="P31" s="270"/>
      <c r="Q31" s="45"/>
      <c r="R31" s="46"/>
      <c r="S31" s="46"/>
      <c r="T31" s="46"/>
      <c r="U31" s="47"/>
      <c r="V31" s="47"/>
      <c r="W31" s="47"/>
      <c r="X31" s="47"/>
      <c r="Y31" s="47"/>
      <c r="Z31" s="47"/>
      <c r="AA31" s="46"/>
      <c r="AC31" s="260"/>
      <c r="AD31" s="260"/>
      <c r="AE31" s="260"/>
      <c r="AF31" s="273"/>
      <c r="AG31" s="273"/>
      <c r="AH31" s="261" t="str">
        <f t="shared" si="5"/>
        <v/>
      </c>
      <c r="AI31" s="277"/>
      <c r="AJ31" s="50"/>
      <c r="AK31" s="51" t="str">
        <f t="shared" si="0"/>
        <v/>
      </c>
      <c r="AL31" s="51" t="str">
        <f>IFERROR($AG31*#REF!/4,"")</f>
        <v/>
      </c>
      <c r="AM31" s="51" t="str">
        <f t="shared" si="1"/>
        <v/>
      </c>
      <c r="AN31" s="54" t="str">
        <f t="shared" si="2"/>
        <v/>
      </c>
      <c r="AO31" s="56" t="str">
        <f t="shared" si="6"/>
        <v/>
      </c>
      <c r="AP31" s="60"/>
      <c r="AT31" s="64"/>
      <c r="AU31" s="64"/>
      <c r="AV31" s="64"/>
    </row>
    <row r="32" spans="2:48" s="10" customFormat="1" ht="30" customHeight="1">
      <c r="B32" s="280">
        <v>10</v>
      </c>
      <c r="C32" s="281"/>
      <c r="D32" s="26"/>
      <c r="E32" s="33"/>
      <c r="F32" s="34"/>
      <c r="G32" s="284"/>
      <c r="H32" s="285"/>
      <c r="I32" s="259"/>
      <c r="J32" s="282" t="str">
        <f t="shared" ref="J32" si="8">IF(D32="Demand Response (DR)","Demand Flexibility","")</f>
        <v/>
      </c>
      <c r="K32" s="283"/>
      <c r="L32" s="38"/>
      <c r="M32" s="272" t="str">
        <f t="shared" si="4"/>
        <v/>
      </c>
      <c r="N32" s="270"/>
      <c r="O32" s="270"/>
      <c r="P32" s="270"/>
      <c r="Q32" s="45"/>
      <c r="R32" s="46"/>
      <c r="S32" s="46"/>
      <c r="T32" s="46"/>
      <c r="U32" s="47"/>
      <c r="V32" s="47"/>
      <c r="W32" s="47"/>
      <c r="X32" s="47"/>
      <c r="Y32" s="47"/>
      <c r="Z32" s="47"/>
      <c r="AA32" s="46"/>
      <c r="AC32" s="260"/>
      <c r="AD32" s="260"/>
      <c r="AE32" s="260"/>
      <c r="AF32" s="273"/>
      <c r="AG32" s="273"/>
      <c r="AH32" s="261" t="str">
        <f t="shared" si="5"/>
        <v/>
      </c>
      <c r="AI32" s="277"/>
      <c r="AJ32" s="50"/>
      <c r="AK32" s="51" t="str">
        <f t="shared" si="0"/>
        <v/>
      </c>
      <c r="AL32" s="51" t="str">
        <f>IFERROR($AG32*#REF!/4,"")</f>
        <v/>
      </c>
      <c r="AM32" s="51" t="str">
        <f t="shared" si="1"/>
        <v/>
      </c>
      <c r="AN32" s="54" t="str">
        <f t="shared" si="2"/>
        <v/>
      </c>
      <c r="AO32" s="56" t="str">
        <f t="shared" si="6"/>
        <v/>
      </c>
      <c r="AP32" s="60"/>
      <c r="AT32" s="64"/>
      <c r="AU32" s="64"/>
      <c r="AV32" s="64"/>
    </row>
    <row r="33" spans="2:48" s="10" customFormat="1" ht="30" customHeight="1">
      <c r="B33" s="280">
        <v>11</v>
      </c>
      <c r="C33" s="281"/>
      <c r="D33" s="26"/>
      <c r="E33" s="33"/>
      <c r="F33" s="34"/>
      <c r="G33" s="284"/>
      <c r="H33" s="285"/>
      <c r="I33" s="259"/>
      <c r="J33" s="282" t="str">
        <f t="shared" ref="J33:J34" si="9">IF(D33="Demand Response (DR)","Demand Flexibility","")</f>
        <v/>
      </c>
      <c r="K33" s="283"/>
      <c r="L33" s="38"/>
      <c r="M33" s="272" t="str">
        <f t="shared" si="4"/>
        <v/>
      </c>
      <c r="N33" s="270"/>
      <c r="O33" s="270"/>
      <c r="P33" s="270"/>
      <c r="Q33" s="45"/>
      <c r="R33" s="46"/>
      <c r="S33" s="46"/>
      <c r="T33" s="46"/>
      <c r="U33" s="47"/>
      <c r="V33" s="47"/>
      <c r="W33" s="47"/>
      <c r="X33" s="47"/>
      <c r="Y33" s="47"/>
      <c r="Z33" s="47"/>
      <c r="AA33" s="46"/>
      <c r="AC33" s="260"/>
      <c r="AD33" s="260"/>
      <c r="AE33" s="260"/>
      <c r="AF33" s="273"/>
      <c r="AG33" s="273"/>
      <c r="AH33" s="261" t="str">
        <f t="shared" si="5"/>
        <v/>
      </c>
      <c r="AI33" s="277"/>
      <c r="AJ33" s="50"/>
      <c r="AK33" s="51" t="str">
        <f t="shared" si="0"/>
        <v/>
      </c>
      <c r="AL33" s="51" t="str">
        <f>IFERROR($AG33*#REF!/4,"")</f>
        <v/>
      </c>
      <c r="AM33" s="51" t="str">
        <f t="shared" si="1"/>
        <v/>
      </c>
      <c r="AN33" s="54" t="str">
        <f t="shared" si="2"/>
        <v/>
      </c>
      <c r="AO33" s="56" t="str">
        <f t="shared" si="6"/>
        <v/>
      </c>
      <c r="AP33" s="60"/>
      <c r="AT33" s="64"/>
      <c r="AU33" s="64"/>
      <c r="AV33" s="64"/>
    </row>
    <row r="34" spans="2:48" s="10" customFormat="1" ht="30" customHeight="1">
      <c r="B34" s="280">
        <v>12</v>
      </c>
      <c r="C34" s="281"/>
      <c r="D34" s="26"/>
      <c r="E34" s="33"/>
      <c r="F34" s="34"/>
      <c r="G34" s="284"/>
      <c r="H34" s="285"/>
      <c r="I34" s="259"/>
      <c r="J34" s="282" t="str">
        <f t="shared" si="9"/>
        <v/>
      </c>
      <c r="K34" s="283"/>
      <c r="L34" s="38"/>
      <c r="M34" s="272" t="str">
        <f t="shared" si="4"/>
        <v/>
      </c>
      <c r="N34" s="270"/>
      <c r="O34" s="270"/>
      <c r="P34" s="270"/>
      <c r="Q34" s="45"/>
      <c r="R34" s="46"/>
      <c r="S34" s="46"/>
      <c r="T34" s="46"/>
      <c r="U34" s="47"/>
      <c r="V34" s="47"/>
      <c r="W34" s="47"/>
      <c r="X34" s="47"/>
      <c r="Y34" s="47"/>
      <c r="Z34" s="47"/>
      <c r="AA34" s="46"/>
      <c r="AC34" s="260"/>
      <c r="AD34" s="260"/>
      <c r="AE34" s="260"/>
      <c r="AF34" s="273"/>
      <c r="AG34" s="273"/>
      <c r="AH34" s="261" t="str">
        <f t="shared" si="5"/>
        <v/>
      </c>
      <c r="AI34" s="277"/>
      <c r="AJ34" s="50"/>
      <c r="AK34" s="51" t="str">
        <f t="shared" si="0"/>
        <v/>
      </c>
      <c r="AL34" s="51" t="str">
        <f>IFERROR($AG34*#REF!/4,"")</f>
        <v/>
      </c>
      <c r="AM34" s="51" t="str">
        <f t="shared" si="1"/>
        <v/>
      </c>
      <c r="AN34" s="54" t="str">
        <f t="shared" si="2"/>
        <v/>
      </c>
      <c r="AO34" s="56" t="str">
        <f t="shared" si="6"/>
        <v/>
      </c>
      <c r="AP34" s="60"/>
      <c r="AT34" s="64"/>
      <c r="AU34" s="64"/>
      <c r="AV34" s="64"/>
    </row>
    <row r="35" spans="2:48" s="10" customFormat="1" ht="30" customHeight="1">
      <c r="B35" s="280">
        <v>13</v>
      </c>
      <c r="C35" s="281"/>
      <c r="D35" s="26"/>
      <c r="E35" s="33"/>
      <c r="F35" s="34"/>
      <c r="G35" s="284"/>
      <c r="H35" s="285"/>
      <c r="I35" s="259"/>
      <c r="J35" s="282" t="str">
        <f t="shared" ref="J35" si="10">IF(D35="Demand Response (DR)","Demand Flexibility","")</f>
        <v/>
      </c>
      <c r="K35" s="283"/>
      <c r="L35" s="38"/>
      <c r="M35" s="272" t="str">
        <f t="shared" si="4"/>
        <v/>
      </c>
      <c r="N35" s="270"/>
      <c r="O35" s="270"/>
      <c r="P35" s="270"/>
      <c r="Q35" s="45"/>
      <c r="R35" s="46"/>
      <c r="S35" s="46"/>
      <c r="T35" s="46"/>
      <c r="U35" s="47"/>
      <c r="V35" s="47"/>
      <c r="W35" s="47"/>
      <c r="X35" s="47"/>
      <c r="Y35" s="47"/>
      <c r="Z35" s="47"/>
      <c r="AA35" s="46"/>
      <c r="AC35" s="260"/>
      <c r="AD35" s="260"/>
      <c r="AE35" s="260"/>
      <c r="AF35" s="273"/>
      <c r="AG35" s="273"/>
      <c r="AH35" s="261" t="str">
        <f t="shared" si="5"/>
        <v/>
      </c>
      <c r="AI35" s="277"/>
      <c r="AJ35" s="50"/>
      <c r="AK35" s="51" t="str">
        <f t="shared" si="0"/>
        <v/>
      </c>
      <c r="AL35" s="51" t="str">
        <f>IFERROR($AG35*#REF!/4,"")</f>
        <v/>
      </c>
      <c r="AM35" s="51" t="str">
        <f t="shared" si="1"/>
        <v/>
      </c>
      <c r="AN35" s="54" t="str">
        <f t="shared" si="2"/>
        <v/>
      </c>
      <c r="AO35" s="56" t="str">
        <f t="shared" si="6"/>
        <v/>
      </c>
      <c r="AP35" s="60"/>
      <c r="AT35" s="64"/>
      <c r="AU35" s="64"/>
      <c r="AV35" s="64"/>
    </row>
    <row r="36" spans="2:48" s="10" customFormat="1" ht="30" customHeight="1">
      <c r="B36" s="280">
        <v>14</v>
      </c>
      <c r="C36" s="281"/>
      <c r="D36" s="26"/>
      <c r="E36" s="33"/>
      <c r="F36" s="34"/>
      <c r="G36" s="284"/>
      <c r="H36" s="285"/>
      <c r="I36" s="259"/>
      <c r="J36" s="282" t="str">
        <f t="shared" ref="J36:J37" si="11">IF(D36="Demand Response (DR)","Demand Flexibility","")</f>
        <v/>
      </c>
      <c r="K36" s="283"/>
      <c r="L36" s="38"/>
      <c r="M36" s="272" t="str">
        <f t="shared" si="4"/>
        <v/>
      </c>
      <c r="N36" s="270"/>
      <c r="O36" s="270"/>
      <c r="P36" s="270"/>
      <c r="Q36" s="45"/>
      <c r="R36" s="46"/>
      <c r="S36" s="46"/>
      <c r="T36" s="46"/>
      <c r="U36" s="47"/>
      <c r="V36" s="47"/>
      <c r="W36" s="47"/>
      <c r="X36" s="47"/>
      <c r="Y36" s="47"/>
      <c r="Z36" s="47"/>
      <c r="AA36" s="46"/>
      <c r="AC36" s="260"/>
      <c r="AD36" s="260"/>
      <c r="AE36" s="260"/>
      <c r="AF36" s="273"/>
      <c r="AG36" s="273"/>
      <c r="AH36" s="261" t="str">
        <f t="shared" si="5"/>
        <v/>
      </c>
      <c r="AI36" s="277"/>
      <c r="AJ36" s="50"/>
      <c r="AK36" s="51" t="str">
        <f t="shared" si="0"/>
        <v/>
      </c>
      <c r="AL36" s="51" t="str">
        <f>IFERROR($AG36*#REF!/4,"")</f>
        <v/>
      </c>
      <c r="AM36" s="51" t="str">
        <f t="shared" si="1"/>
        <v/>
      </c>
      <c r="AN36" s="54" t="str">
        <f t="shared" si="2"/>
        <v/>
      </c>
      <c r="AO36" s="56" t="str">
        <f t="shared" si="6"/>
        <v/>
      </c>
      <c r="AP36" s="60"/>
      <c r="AT36" s="64"/>
      <c r="AU36" s="64"/>
      <c r="AV36" s="64"/>
    </row>
    <row r="37" spans="2:48" s="10" customFormat="1" ht="30" customHeight="1">
      <c r="B37" s="280">
        <v>15</v>
      </c>
      <c r="C37" s="281"/>
      <c r="D37" s="26"/>
      <c r="E37" s="33"/>
      <c r="F37" s="34"/>
      <c r="G37" s="284"/>
      <c r="H37" s="285"/>
      <c r="I37" s="259"/>
      <c r="J37" s="282" t="str">
        <f t="shared" si="11"/>
        <v/>
      </c>
      <c r="K37" s="283"/>
      <c r="L37" s="38"/>
      <c r="M37" s="272" t="str">
        <f t="shared" si="4"/>
        <v/>
      </c>
      <c r="N37" s="270"/>
      <c r="O37" s="270"/>
      <c r="P37" s="270"/>
      <c r="Q37" s="45"/>
      <c r="R37" s="46"/>
      <c r="S37" s="46"/>
      <c r="T37" s="46"/>
      <c r="U37" s="47"/>
      <c r="V37" s="47"/>
      <c r="W37" s="47"/>
      <c r="X37" s="47"/>
      <c r="Y37" s="47"/>
      <c r="Z37" s="47"/>
      <c r="AA37" s="46"/>
      <c r="AC37" s="260"/>
      <c r="AD37" s="260"/>
      <c r="AE37" s="260"/>
      <c r="AF37" s="273"/>
      <c r="AG37" s="273"/>
      <c r="AH37" s="261" t="str">
        <f t="shared" si="5"/>
        <v/>
      </c>
      <c r="AI37" s="277"/>
      <c r="AJ37" s="50"/>
      <c r="AK37" s="51" t="str">
        <f t="shared" si="0"/>
        <v/>
      </c>
      <c r="AL37" s="51" t="str">
        <f>IFERROR($AG37*#REF!/4,"")</f>
        <v/>
      </c>
      <c r="AM37" s="51" t="str">
        <f t="shared" si="1"/>
        <v/>
      </c>
      <c r="AN37" s="54" t="str">
        <f t="shared" si="2"/>
        <v/>
      </c>
      <c r="AO37" s="56" t="str">
        <f t="shared" si="6"/>
        <v/>
      </c>
      <c r="AP37" s="60"/>
      <c r="AT37" s="64"/>
      <c r="AU37" s="64"/>
      <c r="AV37" s="64"/>
    </row>
    <row r="38" spans="2:48" s="10" customFormat="1" ht="30" customHeight="1">
      <c r="B38" s="280">
        <v>16</v>
      </c>
      <c r="C38" s="281"/>
      <c r="D38" s="26"/>
      <c r="E38" s="33"/>
      <c r="F38" s="34"/>
      <c r="G38" s="284"/>
      <c r="H38" s="285"/>
      <c r="I38" s="259"/>
      <c r="J38" s="282" t="str">
        <f t="shared" ref="J38" si="12">IF(D38="Demand Response (DR)","Demand Flexibility","")</f>
        <v/>
      </c>
      <c r="K38" s="283"/>
      <c r="L38" s="38"/>
      <c r="M38" s="272" t="str">
        <f t="shared" si="4"/>
        <v/>
      </c>
      <c r="N38" s="270"/>
      <c r="O38" s="270"/>
      <c r="P38" s="270"/>
      <c r="Q38" s="45"/>
      <c r="R38" s="46"/>
      <c r="S38" s="46"/>
      <c r="T38" s="46"/>
      <c r="U38" s="47"/>
      <c r="V38" s="47"/>
      <c r="W38" s="47"/>
      <c r="X38" s="47"/>
      <c r="Y38" s="47"/>
      <c r="Z38" s="47"/>
      <c r="AA38" s="46"/>
      <c r="AC38" s="260"/>
      <c r="AD38" s="260"/>
      <c r="AE38" s="260"/>
      <c r="AF38" s="273"/>
      <c r="AG38" s="273"/>
      <c r="AH38" s="261" t="str">
        <f t="shared" si="5"/>
        <v/>
      </c>
      <c r="AI38" s="277"/>
      <c r="AJ38" s="50"/>
      <c r="AK38" s="51" t="str">
        <f t="shared" si="0"/>
        <v/>
      </c>
      <c r="AL38" s="51" t="str">
        <f>IFERROR($AG38*#REF!/4,"")</f>
        <v/>
      </c>
      <c r="AM38" s="51" t="str">
        <f t="shared" si="1"/>
        <v/>
      </c>
      <c r="AN38" s="54" t="str">
        <f t="shared" si="2"/>
        <v/>
      </c>
      <c r="AO38" s="56" t="str">
        <f t="shared" si="6"/>
        <v/>
      </c>
      <c r="AP38" s="60"/>
      <c r="AT38" s="64"/>
      <c r="AU38" s="64"/>
      <c r="AV38" s="64"/>
    </row>
    <row r="39" spans="2:48" s="10" customFormat="1" ht="30" customHeight="1">
      <c r="B39" s="280">
        <v>17</v>
      </c>
      <c r="C39" s="281"/>
      <c r="D39" s="26"/>
      <c r="E39" s="33"/>
      <c r="F39" s="34"/>
      <c r="G39" s="284"/>
      <c r="H39" s="285"/>
      <c r="I39" s="259"/>
      <c r="J39" s="282" t="str">
        <f t="shared" ref="J39" si="13">IF(D39="Demand Response (DR)","Demand Flexibility","")</f>
        <v/>
      </c>
      <c r="K39" s="283"/>
      <c r="L39" s="38"/>
      <c r="M39" s="272" t="str">
        <f t="shared" si="4"/>
        <v/>
      </c>
      <c r="N39" s="270"/>
      <c r="O39" s="270"/>
      <c r="P39" s="270"/>
      <c r="Q39" s="45"/>
      <c r="R39" s="46"/>
      <c r="S39" s="46"/>
      <c r="T39" s="46"/>
      <c r="U39" s="47"/>
      <c r="V39" s="47"/>
      <c r="W39" s="47"/>
      <c r="X39" s="47"/>
      <c r="Y39" s="47"/>
      <c r="Z39" s="47"/>
      <c r="AA39" s="46"/>
      <c r="AC39" s="260"/>
      <c r="AD39" s="260"/>
      <c r="AE39" s="260"/>
      <c r="AF39" s="273"/>
      <c r="AG39" s="273"/>
      <c r="AH39" s="261" t="str">
        <f t="shared" si="5"/>
        <v/>
      </c>
      <c r="AI39" s="277"/>
      <c r="AJ39" s="50"/>
      <c r="AK39" s="51" t="str">
        <f t="shared" si="0"/>
        <v/>
      </c>
      <c r="AL39" s="51" t="str">
        <f>IFERROR($AG39*#REF!/4,"")</f>
        <v/>
      </c>
      <c r="AM39" s="51" t="str">
        <f t="shared" si="1"/>
        <v/>
      </c>
      <c r="AN39" s="54" t="str">
        <f t="shared" si="2"/>
        <v/>
      </c>
      <c r="AO39" s="56" t="str">
        <f t="shared" si="6"/>
        <v/>
      </c>
      <c r="AP39" s="60"/>
      <c r="AT39" s="64"/>
      <c r="AU39" s="64"/>
      <c r="AV39" s="64"/>
    </row>
    <row r="40" spans="2:48" s="10" customFormat="1" ht="30" customHeight="1">
      <c r="B40" s="280">
        <v>18</v>
      </c>
      <c r="C40" s="281"/>
      <c r="D40" s="26"/>
      <c r="E40" s="33"/>
      <c r="F40" s="34"/>
      <c r="G40" s="284"/>
      <c r="H40" s="285"/>
      <c r="I40" s="259"/>
      <c r="J40" s="282" t="str">
        <f t="shared" ref="J40" si="14">IF(D40="Demand Response (DR)","Demand Flexibility","")</f>
        <v/>
      </c>
      <c r="K40" s="283"/>
      <c r="L40" s="38"/>
      <c r="M40" s="272" t="str">
        <f t="shared" si="4"/>
        <v/>
      </c>
      <c r="N40" s="270"/>
      <c r="O40" s="270"/>
      <c r="P40" s="270"/>
      <c r="Q40" s="45"/>
      <c r="R40" s="46"/>
      <c r="S40" s="46"/>
      <c r="T40" s="46"/>
      <c r="U40" s="47"/>
      <c r="V40" s="47"/>
      <c r="W40" s="47"/>
      <c r="X40" s="47"/>
      <c r="Y40" s="47"/>
      <c r="Z40" s="47"/>
      <c r="AA40" s="46"/>
      <c r="AC40" s="260"/>
      <c r="AD40" s="260"/>
      <c r="AE40" s="260"/>
      <c r="AF40" s="273"/>
      <c r="AG40" s="273"/>
      <c r="AH40" s="261" t="str">
        <f t="shared" si="5"/>
        <v/>
      </c>
      <c r="AI40" s="277"/>
      <c r="AJ40" s="50"/>
      <c r="AK40" s="51" t="str">
        <f t="shared" si="0"/>
        <v/>
      </c>
      <c r="AL40" s="51" t="str">
        <f>IFERROR($AG40*#REF!/4,"")</f>
        <v/>
      </c>
      <c r="AM40" s="51" t="str">
        <f t="shared" si="1"/>
        <v/>
      </c>
      <c r="AN40" s="54" t="str">
        <f t="shared" si="2"/>
        <v/>
      </c>
      <c r="AO40" s="56" t="str">
        <f t="shared" si="6"/>
        <v/>
      </c>
      <c r="AP40" s="60"/>
      <c r="AT40" s="64"/>
      <c r="AU40" s="64"/>
      <c r="AV40" s="64"/>
    </row>
    <row r="41" spans="2:48" s="10" customFormat="1" ht="30" customHeight="1">
      <c r="B41" s="280">
        <v>19</v>
      </c>
      <c r="C41" s="281"/>
      <c r="D41" s="26"/>
      <c r="E41" s="33"/>
      <c r="F41" s="34"/>
      <c r="G41" s="284"/>
      <c r="H41" s="285"/>
      <c r="I41" s="259"/>
      <c r="J41" s="282" t="str">
        <f t="shared" ref="J41" si="15">IF(D41="Demand Response (DR)","Demand Flexibility","")</f>
        <v/>
      </c>
      <c r="K41" s="283"/>
      <c r="L41" s="38"/>
      <c r="M41" s="272" t="str">
        <f t="shared" si="4"/>
        <v/>
      </c>
      <c r="N41" s="270"/>
      <c r="O41" s="270"/>
      <c r="P41" s="270"/>
      <c r="Q41" s="45"/>
      <c r="R41" s="46"/>
      <c r="S41" s="46"/>
      <c r="T41" s="46"/>
      <c r="U41" s="47"/>
      <c r="V41" s="47"/>
      <c r="W41" s="47"/>
      <c r="X41" s="47"/>
      <c r="Y41" s="47"/>
      <c r="Z41" s="47"/>
      <c r="AA41" s="46"/>
      <c r="AC41" s="260"/>
      <c r="AD41" s="260"/>
      <c r="AE41" s="260"/>
      <c r="AF41" s="273"/>
      <c r="AG41" s="273"/>
      <c r="AH41" s="261" t="str">
        <f t="shared" si="5"/>
        <v/>
      </c>
      <c r="AI41" s="277"/>
      <c r="AJ41" s="50"/>
      <c r="AK41" s="51" t="str">
        <f t="shared" si="0"/>
        <v/>
      </c>
      <c r="AL41" s="51" t="str">
        <f>IFERROR($AG41*#REF!/4,"")</f>
        <v/>
      </c>
      <c r="AM41" s="51" t="str">
        <f t="shared" si="1"/>
        <v/>
      </c>
      <c r="AN41" s="54" t="str">
        <f t="shared" si="2"/>
        <v/>
      </c>
      <c r="AO41" s="56" t="str">
        <f t="shared" si="6"/>
        <v/>
      </c>
      <c r="AP41" s="60"/>
      <c r="AT41" s="64"/>
      <c r="AU41" s="64"/>
      <c r="AV41" s="64"/>
    </row>
    <row r="42" spans="2:48" s="10" customFormat="1" ht="30" customHeight="1">
      <c r="B42" s="280">
        <v>20</v>
      </c>
      <c r="C42" s="281"/>
      <c r="D42" s="26"/>
      <c r="E42" s="33"/>
      <c r="F42" s="34"/>
      <c r="G42" s="284"/>
      <c r="H42" s="285"/>
      <c r="I42" s="259"/>
      <c r="J42" s="282" t="str">
        <f t="shared" ref="J42" si="16">IF(D42="Demand Response (DR)","Demand Flexibility","")</f>
        <v/>
      </c>
      <c r="K42" s="283"/>
      <c r="L42" s="38"/>
      <c r="M42" s="272" t="str">
        <f t="shared" si="4"/>
        <v/>
      </c>
      <c r="N42" s="270"/>
      <c r="O42" s="270"/>
      <c r="P42" s="270"/>
      <c r="Q42" s="45"/>
      <c r="R42" s="46"/>
      <c r="S42" s="46"/>
      <c r="T42" s="46"/>
      <c r="U42" s="47"/>
      <c r="V42" s="47"/>
      <c r="W42" s="47"/>
      <c r="X42" s="47"/>
      <c r="Y42" s="47"/>
      <c r="Z42" s="47"/>
      <c r="AA42" s="46"/>
      <c r="AC42" s="260"/>
      <c r="AD42" s="260"/>
      <c r="AE42" s="260"/>
      <c r="AF42" s="273"/>
      <c r="AG42" s="273"/>
      <c r="AH42" s="261" t="str">
        <f t="shared" si="5"/>
        <v/>
      </c>
      <c r="AI42" s="277"/>
      <c r="AJ42" s="50"/>
      <c r="AK42" s="51" t="str">
        <f t="shared" si="0"/>
        <v/>
      </c>
      <c r="AL42" s="51" t="str">
        <f>IFERROR($AG42*#REF!/4,"")</f>
        <v/>
      </c>
      <c r="AM42" s="51" t="str">
        <f t="shared" si="1"/>
        <v/>
      </c>
      <c r="AN42" s="54" t="str">
        <f t="shared" si="2"/>
        <v/>
      </c>
      <c r="AO42" s="57" t="str">
        <f t="shared" si="6"/>
        <v/>
      </c>
      <c r="AP42" s="60"/>
      <c r="AT42" s="64"/>
      <c r="AU42" s="64"/>
      <c r="AV42" s="64"/>
    </row>
    <row r="43" spans="2:48" ht="22.5" customHeight="1">
      <c r="B43" s="27"/>
      <c r="C43" s="27"/>
      <c r="D43" s="27"/>
      <c r="E43" s="27"/>
      <c r="F43" s="35"/>
      <c r="G43" s="35"/>
      <c r="H43" s="27"/>
      <c r="I43" s="27"/>
      <c r="J43" s="27"/>
      <c r="K43" s="35"/>
      <c r="L43" s="35"/>
      <c r="M43" s="27"/>
      <c r="N43" s="27"/>
      <c r="O43" s="27"/>
      <c r="P43" s="27"/>
      <c r="Q43" s="27"/>
      <c r="R43" s="27"/>
      <c r="S43" s="27"/>
      <c r="T43" s="27"/>
      <c r="U43" s="27"/>
      <c r="V43" s="27"/>
      <c r="W43" s="27"/>
      <c r="X43" s="27"/>
      <c r="Y43" s="27"/>
      <c r="Z43" s="27"/>
      <c r="AA43" s="27"/>
      <c r="AB43" s="27"/>
      <c r="AC43" s="27"/>
      <c r="AD43" s="27"/>
      <c r="AE43" s="27"/>
      <c r="AF43" s="27"/>
      <c r="AG43" s="27"/>
      <c r="AH43" s="27"/>
      <c r="AI43" s="27"/>
      <c r="AJ43" s="12"/>
      <c r="AK43" s="12"/>
      <c r="AL43" s="12"/>
      <c r="AM43" s="12"/>
      <c r="AN43" s="12"/>
      <c r="AO43" s="12"/>
      <c r="AP43" s="62"/>
    </row>
    <row r="44" spans="2:48">
      <c r="AJ44" s="52"/>
      <c r="AK44" s="52"/>
      <c r="AL44" s="52"/>
      <c r="AM44" s="52"/>
    </row>
    <row r="45" spans="2:48">
      <c r="AJ45" s="52"/>
      <c r="AK45" s="52"/>
      <c r="AL45" s="52"/>
      <c r="AM45" s="52"/>
    </row>
  </sheetData>
  <sheetProtection algorithmName="SHA-512" hashValue="90OEqs2gN4SPCKqPfpO0Gfeb+kAKIk9CG0NCgRy/0SGzI3e4Tt3X/FEWa0OrL3xx1dOneTWzcpghZZQM0jpqow==" saltValue="xzo0b3on9qxY3w9cQBnQ7A==" spinCount="100000" sheet="1" objects="1" scenarios="1"/>
  <mergeCells count="95">
    <mergeCell ref="H15:I15"/>
    <mergeCell ref="B9:D9"/>
    <mergeCell ref="E10:Q10"/>
    <mergeCell ref="B10:D10"/>
    <mergeCell ref="E9:F9"/>
    <mergeCell ref="H9:I9"/>
    <mergeCell ref="B13:D13"/>
    <mergeCell ref="E14:Q14"/>
    <mergeCell ref="K15:Q15"/>
    <mergeCell ref="K9:Q9"/>
    <mergeCell ref="E11:Q11"/>
    <mergeCell ref="B11:D11"/>
    <mergeCell ref="B12:D12"/>
    <mergeCell ref="B14:D14"/>
    <mergeCell ref="B15:D15"/>
    <mergeCell ref="E15:F15"/>
    <mergeCell ref="B1:AC1"/>
    <mergeCell ref="B3:M3"/>
    <mergeCell ref="B4:AC4"/>
    <mergeCell ref="B8:D8"/>
    <mergeCell ref="B2:M2"/>
    <mergeCell ref="D6:E6"/>
    <mergeCell ref="F6:G6"/>
    <mergeCell ref="E8:Q8"/>
    <mergeCell ref="AD20:AI20"/>
    <mergeCell ref="AK20:AP20"/>
    <mergeCell ref="AC21:AI21"/>
    <mergeCell ref="AK21:AO21"/>
    <mergeCell ref="D21:P21"/>
    <mergeCell ref="AT21:AV21"/>
    <mergeCell ref="B22:C22"/>
    <mergeCell ref="J22:K22"/>
    <mergeCell ref="R21:AA21"/>
    <mergeCell ref="G22:H22"/>
    <mergeCell ref="B21:C21"/>
    <mergeCell ref="B23:C23"/>
    <mergeCell ref="J23:K23"/>
    <mergeCell ref="B24:C24"/>
    <mergeCell ref="J24:K24"/>
    <mergeCell ref="B25:C25"/>
    <mergeCell ref="J25:K25"/>
    <mergeCell ref="G23:H23"/>
    <mergeCell ref="G24:H24"/>
    <mergeCell ref="G25:H25"/>
    <mergeCell ref="B26:C26"/>
    <mergeCell ref="J26:K26"/>
    <mergeCell ref="B27:C27"/>
    <mergeCell ref="J27:K27"/>
    <mergeCell ref="B28:C28"/>
    <mergeCell ref="J28:K28"/>
    <mergeCell ref="G26:H26"/>
    <mergeCell ref="G27:H27"/>
    <mergeCell ref="G28:H28"/>
    <mergeCell ref="B29:C29"/>
    <mergeCell ref="J29:K29"/>
    <mergeCell ref="B30:C30"/>
    <mergeCell ref="J30:K30"/>
    <mergeCell ref="B31:C31"/>
    <mergeCell ref="J31:K31"/>
    <mergeCell ref="G29:H29"/>
    <mergeCell ref="G30:H30"/>
    <mergeCell ref="G31:H31"/>
    <mergeCell ref="B32:C32"/>
    <mergeCell ref="J32:K32"/>
    <mergeCell ref="B33:C33"/>
    <mergeCell ref="J33:K33"/>
    <mergeCell ref="B34:C34"/>
    <mergeCell ref="J34:K34"/>
    <mergeCell ref="G32:H32"/>
    <mergeCell ref="G33:H33"/>
    <mergeCell ref="G34:H34"/>
    <mergeCell ref="B35:C35"/>
    <mergeCell ref="J35:K35"/>
    <mergeCell ref="B36:C36"/>
    <mergeCell ref="J36:K36"/>
    <mergeCell ref="B37:C37"/>
    <mergeCell ref="J37:K37"/>
    <mergeCell ref="G35:H35"/>
    <mergeCell ref="G36:H36"/>
    <mergeCell ref="G37:H37"/>
    <mergeCell ref="B38:C38"/>
    <mergeCell ref="J38:K38"/>
    <mergeCell ref="B39:C39"/>
    <mergeCell ref="J39:K39"/>
    <mergeCell ref="B42:C42"/>
    <mergeCell ref="J42:K42"/>
    <mergeCell ref="B40:C40"/>
    <mergeCell ref="J40:K40"/>
    <mergeCell ref="B41:C41"/>
    <mergeCell ref="J41:K41"/>
    <mergeCell ref="G38:H38"/>
    <mergeCell ref="G39:H39"/>
    <mergeCell ref="G40:H40"/>
    <mergeCell ref="G41:H41"/>
    <mergeCell ref="G42:H42"/>
  </mergeCells>
  <conditionalFormatting sqref="AF23:AF42">
    <cfRule type="expression" dxfId="25" priority="2">
      <formula>$AF23 &gt; $I23</formula>
    </cfRule>
    <cfRule type="expression" dxfId="24" priority="3">
      <formula>$AF23&gt;$AC23</formula>
    </cfRule>
    <cfRule type="expression" dxfId="23" priority="17">
      <formula>OR($D23="Energy Efficiency (EE)",$D23="Low Carbon Electrification (LCE)",$D23="Load Displacement (LD)")</formula>
    </cfRule>
  </conditionalFormatting>
  <conditionalFormatting sqref="AC26:AE26">
    <cfRule type="expression" dxfId="22" priority="24">
      <formula>OR($D26="Energy Efficiency (EE)",$D26="Low Carbon Electrification (LCE)",$D26="Load Displacement (LD)")</formula>
    </cfRule>
  </conditionalFormatting>
  <conditionalFormatting sqref="Q23:Q42">
    <cfRule type="expression" dxfId="21" priority="43">
      <formula>Q23="NA"</formula>
    </cfRule>
  </conditionalFormatting>
  <conditionalFormatting sqref="AM23:AM42">
    <cfRule type="expression" dxfId="20" priority="18">
      <formula>I23="Demand Response (DR)"</formula>
    </cfRule>
  </conditionalFormatting>
  <conditionalFormatting sqref="AN23:AN42">
    <cfRule type="expression" dxfId="19" priority="23">
      <formula>L23="Demand Response (DR)"</formula>
    </cfRule>
  </conditionalFormatting>
  <conditionalFormatting sqref="AO23:AO42 AK23:AL42">
    <cfRule type="expression" dxfId="18" priority="22">
      <formula>H23="Demand Response (DR)"</formula>
    </cfRule>
  </conditionalFormatting>
  <conditionalFormatting sqref="AC24:AE25 AG23:AH23 AG24:AI42">
    <cfRule type="expression" dxfId="17" priority="28">
      <formula>OR($D23="Energy Efficiency (EE)",$D23="Low Carbon Electrification (LCE)",$D23="Load Displacement (LD)")</formula>
    </cfRule>
  </conditionalFormatting>
  <conditionalFormatting sqref="T26">
    <cfRule type="expression" dxfId="16" priority="15">
      <formula>OR($D26="Energy Efficiency (EE)",$D26="Low Carbon Electrification (LCE)",$D26="Load Displacement (LD)")</formula>
    </cfRule>
  </conditionalFormatting>
  <conditionalFormatting sqref="T23:T25 X23:Z42">
    <cfRule type="expression" dxfId="15" priority="16">
      <formula>OR($D23="Energy Efficiency (EE)",$D23="Low Carbon Electrification (LCE)",$D23="Load Displacement (LD)")</formula>
    </cfRule>
  </conditionalFormatting>
  <conditionalFormatting sqref="R23:S42">
    <cfRule type="expression" dxfId="14" priority="13">
      <formula>OR($D23="Energy Efficiency (EE)",$D23="Low Carbon Electrification (LCE)",$D23="Load Displacement (LD)")</formula>
    </cfRule>
  </conditionalFormatting>
  <conditionalFormatting sqref="U24:W42">
    <cfRule type="expression" dxfId="13" priority="12">
      <formula>OR($D24="Energy Efficiency (EE)",$D24="Low Carbon Electrification (LCE)",$D24="Load Displacement (LD)")</formula>
    </cfRule>
  </conditionalFormatting>
  <conditionalFormatting sqref="AA23:AA42">
    <cfRule type="expression" dxfId="12" priority="10">
      <formula>OR($D23="Energy Efficiency (EE)",$D23="Low Carbon Electrification (LCE)",$D23="Load Displacement (LD)")</formula>
    </cfRule>
  </conditionalFormatting>
  <conditionalFormatting sqref="AC23:AE23">
    <cfRule type="expression" dxfId="11" priority="9">
      <formula>OR($D23="Energy Efficiency (EE)",$D23="Low Carbon Electrification (LCE)",$D23="Load Displacement (LD)")</formula>
    </cfRule>
  </conditionalFormatting>
  <conditionalFormatting sqref="AI23">
    <cfRule type="expression" dxfId="10" priority="7">
      <formula>OR($D23="Energy Efficiency (EE)",$D23="Low Carbon Electrification (LCE)",$D23="Load Displacement (LD)")</formula>
    </cfRule>
  </conditionalFormatting>
  <conditionalFormatting sqref="U23">
    <cfRule type="expression" dxfId="9" priority="6">
      <formula>OR($D23="Energy Efficiency (EE)",$D23="Low Carbon Electrification (LCE)",$D23="Load Displacement (LD)")</formula>
    </cfRule>
  </conditionalFormatting>
  <conditionalFormatting sqref="V23:W23">
    <cfRule type="expression" dxfId="8" priority="5">
      <formula>OR($D23="Energy Efficiency (EE)",$D23="Low Carbon Electrification (LCE)",$D23="Load Displacement (LD)")</formula>
    </cfRule>
  </conditionalFormatting>
  <conditionalFormatting sqref="AH23:AH42">
    <cfRule type="expression" dxfId="7" priority="4">
      <formula>$AH23 &lt; 4</formula>
    </cfRule>
  </conditionalFormatting>
  <conditionalFormatting sqref="AG23:AG42">
    <cfRule type="expression" dxfId="6" priority="1">
      <formula>$AG23&gt;($AD23-$AE23)</formula>
    </cfRule>
  </conditionalFormatting>
  <dataValidations count="6">
    <dataValidation type="list" showInputMessage="1" showErrorMessage="1" errorTitle="Demand Response" error="This measure is NOT defined as Demand Resonse (DR) type. Do not enter any value under this column!" sqref="AA23:AA42 R24:R42" xr:uid="{00000000-0002-0000-0200-000006000000}">
      <formula1>"YES, NO"</formula1>
    </dataValidation>
    <dataValidation type="custom" showInputMessage="1" showErrorMessage="1" errorTitle="Demand Response" error="This measure is NOT defined as Demand Resonse (DR) type. Do not enter any value under this column!" sqref="AF23:AI42" xr:uid="{00000000-0002-0000-0200-000007000000}">
      <formula1>OR($D23="",$D23="Demand Response (DR)")</formula1>
    </dataValidation>
    <dataValidation type="list" showInputMessage="1" showErrorMessage="1" errorTitle="Demand Response" error="This measure is NOT defined as Demand Resonse (DR) type. Do not enter any value under this column!" sqref="R23:R42" xr:uid="{A725F6C7-8962-4296-8563-80518C75BD0D}">
      <formula1>"Lithium, Others"</formula1>
    </dataValidation>
    <dataValidation type="list" allowBlank="1" showInputMessage="1" showErrorMessage="1" sqref="X23:Z42" xr:uid="{66F296B3-54BD-4CFF-8EC2-37D955ED75BC}">
      <formula1>"YES, NO"</formula1>
    </dataValidation>
    <dataValidation type="list" allowBlank="1" showInputMessage="1" showErrorMessage="1" sqref="G13" xr:uid="{3F082110-AE0F-4230-AA19-EF228EF7B481}">
      <formula1>INDIRECT(E13)</formula1>
    </dataValidation>
    <dataValidation showInputMessage="1" showErrorMessage="1" errorTitle="Demand Response" error="This measure is NOT defined as Demand Resonse (DR) type. Do not enter any value under this column!" sqref="S23:S42" xr:uid="{7691EFC1-A303-4287-B77B-C6D7160E3DC7}"/>
  </dataValidations>
  <pageMargins left="0.25" right="0.25" top="0.75" bottom="0.75" header="0.05" footer="0.05"/>
  <pageSetup scale="23" orientation="landscape" r:id="rId1"/>
  <headerFooter>
    <oddHeader>&amp;L&amp;"Arial Black,Bold"&amp;16&amp;K10A3C8Industrial low-carbon electrification program
&amp;K004F6CAssessment summary</oddHeader>
    <oddFooter>&amp;LConservation and Energy Management
Engineering&amp;CPage &amp;P of &amp;N</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1000000}">
          <x14:formula1>
            <xm:f>Variables!$C$2</xm:f>
          </x14:formula1>
          <xm:sqref>D23:D42</xm:sqref>
        </x14:dataValidation>
        <x14:dataValidation type="list" allowBlank="1" showInputMessage="1" showErrorMessage="1" xr:uid="{00000000-0002-0000-0200-000002000000}">
          <x14:formula1>
            <xm:f>Variables!$F$2:$F$3</xm:f>
          </x14:formula1>
          <xm:sqref>E23:E42</xm:sqref>
        </x14:dataValidation>
        <x14:dataValidation type="list" allowBlank="1" showInputMessage="1" showErrorMessage="1" xr:uid="{00000000-0002-0000-0200-000003000000}">
          <x14:formula1>
            <xm:f>Variables!$Q$2:$Q$4</xm:f>
          </x14:formula1>
          <xm:sqref>F23:F42</xm:sqref>
        </x14:dataValidation>
        <x14:dataValidation type="list" allowBlank="1" showInputMessage="1" showErrorMessage="1" xr:uid="{00000000-0002-0000-0200-000004000000}">
          <x14:formula1>
            <xm:f>Variables!$D$2:$D$4</xm:f>
          </x14:formula1>
          <xm:sqref>L23:L42</xm:sqref>
        </x14:dataValidation>
        <x14:dataValidation type="list" allowBlank="1" showInputMessage="1" showErrorMessage="1" xr:uid="{80917636-B3AC-449C-873C-0B1CAFA5D25D}">
          <x14:formula1>
            <xm:f>Variables!$A$2:$B$2</xm:f>
          </x14:formula1>
          <xm:sqref>E13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871B9-5B53-422B-9267-2EB11504DDA6}">
  <dimension ref="A1:I608"/>
  <sheetViews>
    <sheetView zoomScale="116" zoomScaleNormal="130" workbookViewId="0">
      <selection activeCell="F23" sqref="F23"/>
    </sheetView>
  </sheetViews>
  <sheetFormatPr defaultRowHeight="12.75"/>
  <cols>
    <col min="1" max="1" width="11" customWidth="1"/>
    <col min="6" max="6" width="24.5703125" customWidth="1"/>
    <col min="7" max="7" width="7" bestFit="1" customWidth="1"/>
    <col min="9" max="9" width="26.140625" customWidth="1"/>
  </cols>
  <sheetData>
    <row r="1" spans="1:9" ht="18">
      <c r="A1" s="322" t="s">
        <v>251</v>
      </c>
      <c r="B1" s="322"/>
      <c r="C1" s="322"/>
      <c r="D1" s="322"/>
      <c r="E1" s="322"/>
      <c r="F1" s="322"/>
      <c r="G1" s="322"/>
      <c r="H1" s="322"/>
      <c r="I1" s="322"/>
    </row>
    <row r="2" spans="1:9" ht="20.100000000000001" customHeight="1">
      <c r="A2" s="321" t="s">
        <v>240</v>
      </c>
      <c r="B2" s="321"/>
      <c r="C2" s="321"/>
      <c r="D2" s="321"/>
      <c r="E2" s="321"/>
      <c r="F2" s="321"/>
    </row>
    <row r="3" spans="1:9" s="278" customFormat="1"/>
    <row r="4" spans="1:9" ht="20.100000000000001" customHeight="1">
      <c r="D4" s="279"/>
    </row>
    <row r="5" spans="1:9" ht="15" customHeight="1">
      <c r="D5" s="279"/>
    </row>
    <row r="6" spans="1:9">
      <c r="D6" s="279"/>
    </row>
    <row r="7" spans="1:9">
      <c r="D7" s="279"/>
    </row>
    <row r="8" spans="1:9">
      <c r="D8" s="279"/>
    </row>
    <row r="9" spans="1:9">
      <c r="D9" s="279"/>
    </row>
    <row r="10" spans="1:9">
      <c r="D10" s="279"/>
    </row>
    <row r="11" spans="1:9">
      <c r="D11" s="279"/>
    </row>
    <row r="12" spans="1:9">
      <c r="D12" s="279"/>
    </row>
    <row r="13" spans="1:9">
      <c r="D13" s="279"/>
    </row>
    <row r="14" spans="1:9">
      <c r="D14" s="279"/>
    </row>
    <row r="15" spans="1:9">
      <c r="D15" s="279"/>
    </row>
    <row r="16" spans="1:9">
      <c r="D16" s="279"/>
    </row>
    <row r="17" spans="4:4">
      <c r="D17" s="279"/>
    </row>
    <row r="18" spans="4:4">
      <c r="D18" s="279"/>
    </row>
    <row r="19" spans="4:4">
      <c r="D19" s="279"/>
    </row>
    <row r="20" spans="4:4">
      <c r="D20" s="279"/>
    </row>
    <row r="21" spans="4:4">
      <c r="D21" s="279"/>
    </row>
    <row r="22" spans="4:4">
      <c r="D22" s="279"/>
    </row>
    <row r="23" spans="4:4">
      <c r="D23" s="279"/>
    </row>
    <row r="24" spans="4:4">
      <c r="D24" s="279"/>
    </row>
    <row r="25" spans="4:4">
      <c r="D25" s="279"/>
    </row>
    <row r="26" spans="4:4">
      <c r="D26" s="279"/>
    </row>
    <row r="27" spans="4:4">
      <c r="D27" s="279"/>
    </row>
    <row r="28" spans="4:4">
      <c r="D28" s="279"/>
    </row>
    <row r="29" spans="4:4">
      <c r="D29" s="279"/>
    </row>
    <row r="30" spans="4:4">
      <c r="D30" s="279"/>
    </row>
    <row r="31" spans="4:4">
      <c r="D31" s="279"/>
    </row>
    <row r="32" spans="4:4">
      <c r="D32" s="279"/>
    </row>
    <row r="33" spans="4:4">
      <c r="D33" s="279"/>
    </row>
    <row r="34" spans="4:4">
      <c r="D34" s="279"/>
    </row>
    <row r="35" spans="4:4">
      <c r="D35" s="279"/>
    </row>
    <row r="36" spans="4:4">
      <c r="D36" s="279"/>
    </row>
    <row r="37" spans="4:4">
      <c r="D37" s="279"/>
    </row>
    <row r="38" spans="4:4">
      <c r="D38" s="279"/>
    </row>
    <row r="39" spans="4:4">
      <c r="D39" s="279"/>
    </row>
    <row r="40" spans="4:4">
      <c r="D40" s="279"/>
    </row>
    <row r="41" spans="4:4">
      <c r="D41" s="279"/>
    </row>
    <row r="42" spans="4:4">
      <c r="D42" s="279"/>
    </row>
    <row r="43" spans="4:4">
      <c r="D43" s="279"/>
    </row>
    <row r="44" spans="4:4">
      <c r="D44" s="279"/>
    </row>
    <row r="45" spans="4:4">
      <c r="D45" s="279"/>
    </row>
    <row r="46" spans="4:4">
      <c r="D46" s="279"/>
    </row>
    <row r="47" spans="4:4">
      <c r="D47" s="279"/>
    </row>
    <row r="48" spans="4:4">
      <c r="D48" s="279"/>
    </row>
    <row r="49" spans="4:4">
      <c r="D49" s="279"/>
    </row>
    <row r="50" spans="4:4">
      <c r="D50" s="279"/>
    </row>
    <row r="51" spans="4:4">
      <c r="D51" s="279"/>
    </row>
    <row r="52" spans="4:4">
      <c r="D52" s="279"/>
    </row>
    <row r="53" spans="4:4">
      <c r="D53" s="279"/>
    </row>
    <row r="54" spans="4:4">
      <c r="D54" s="279"/>
    </row>
    <row r="55" spans="4:4">
      <c r="D55" s="279"/>
    </row>
    <row r="56" spans="4:4">
      <c r="D56" s="279"/>
    </row>
    <row r="57" spans="4:4">
      <c r="D57" s="279"/>
    </row>
    <row r="58" spans="4:4">
      <c r="D58" s="279"/>
    </row>
    <row r="59" spans="4:4">
      <c r="D59" s="279"/>
    </row>
    <row r="60" spans="4:4">
      <c r="D60" s="279"/>
    </row>
    <row r="61" spans="4:4">
      <c r="D61" s="279"/>
    </row>
    <row r="62" spans="4:4">
      <c r="D62" s="279"/>
    </row>
    <row r="63" spans="4:4">
      <c r="D63" s="279"/>
    </row>
    <row r="64" spans="4:4">
      <c r="D64" s="279"/>
    </row>
    <row r="65" spans="4:4">
      <c r="D65" s="279"/>
    </row>
    <row r="66" spans="4:4">
      <c r="D66" s="279"/>
    </row>
    <row r="67" spans="4:4">
      <c r="D67" s="279"/>
    </row>
    <row r="68" spans="4:4">
      <c r="D68" s="279"/>
    </row>
    <row r="69" spans="4:4">
      <c r="D69" s="279"/>
    </row>
    <row r="70" spans="4:4">
      <c r="D70" s="279"/>
    </row>
    <row r="71" spans="4:4">
      <c r="D71" s="279"/>
    </row>
    <row r="72" spans="4:4">
      <c r="D72" s="279"/>
    </row>
    <row r="73" spans="4:4">
      <c r="D73" s="279"/>
    </row>
    <row r="74" spans="4:4">
      <c r="D74" s="279"/>
    </row>
    <row r="75" spans="4:4">
      <c r="D75" s="279"/>
    </row>
    <row r="76" spans="4:4">
      <c r="D76" s="279"/>
    </row>
    <row r="77" spans="4:4">
      <c r="D77" s="279"/>
    </row>
    <row r="78" spans="4:4">
      <c r="D78" s="279"/>
    </row>
    <row r="79" spans="4:4">
      <c r="D79" s="279"/>
    </row>
    <row r="80" spans="4:4">
      <c r="D80" s="279"/>
    </row>
    <row r="81" spans="4:4">
      <c r="D81" s="279"/>
    </row>
    <row r="82" spans="4:4">
      <c r="D82" s="279"/>
    </row>
    <row r="83" spans="4:4">
      <c r="D83" s="279"/>
    </row>
    <row r="84" spans="4:4">
      <c r="D84" s="279"/>
    </row>
    <row r="85" spans="4:4">
      <c r="D85" s="279"/>
    </row>
    <row r="86" spans="4:4">
      <c r="D86" s="279"/>
    </row>
    <row r="87" spans="4:4">
      <c r="D87" s="279"/>
    </row>
    <row r="88" spans="4:4">
      <c r="D88" s="279"/>
    </row>
    <row r="89" spans="4:4">
      <c r="D89" s="279"/>
    </row>
    <row r="90" spans="4:4">
      <c r="D90" s="279"/>
    </row>
    <row r="91" spans="4:4">
      <c r="D91" s="279"/>
    </row>
    <row r="92" spans="4:4">
      <c r="D92" s="279"/>
    </row>
    <row r="93" spans="4:4">
      <c r="D93" s="279"/>
    </row>
    <row r="94" spans="4:4">
      <c r="D94" s="279"/>
    </row>
    <row r="95" spans="4:4">
      <c r="D95" s="279"/>
    </row>
    <row r="96" spans="4:4">
      <c r="D96" s="279"/>
    </row>
    <row r="97" spans="4:4">
      <c r="D97" s="279"/>
    </row>
    <row r="98" spans="4:4">
      <c r="D98" s="279"/>
    </row>
    <row r="99" spans="4:4">
      <c r="D99" s="279"/>
    </row>
    <row r="100" spans="4:4">
      <c r="D100" s="279"/>
    </row>
    <row r="101" spans="4:4">
      <c r="D101" s="279"/>
    </row>
    <row r="102" spans="4:4">
      <c r="D102" s="279"/>
    </row>
    <row r="103" spans="4:4">
      <c r="D103" s="279"/>
    </row>
    <row r="104" spans="4:4">
      <c r="D104" s="279"/>
    </row>
    <row r="105" spans="4:4">
      <c r="D105" s="279"/>
    </row>
    <row r="106" spans="4:4">
      <c r="D106" s="279"/>
    </row>
    <row r="107" spans="4:4">
      <c r="D107" s="279"/>
    </row>
    <row r="108" spans="4:4">
      <c r="D108" s="279"/>
    </row>
    <row r="109" spans="4:4">
      <c r="D109" s="279"/>
    </row>
    <row r="110" spans="4:4">
      <c r="D110" s="279"/>
    </row>
    <row r="111" spans="4:4">
      <c r="D111" s="279"/>
    </row>
    <row r="112" spans="4:4">
      <c r="D112" s="279"/>
    </row>
    <row r="113" spans="4:4">
      <c r="D113" s="279"/>
    </row>
    <row r="114" spans="4:4">
      <c r="D114" s="279"/>
    </row>
    <row r="115" spans="4:4">
      <c r="D115" s="279"/>
    </row>
    <row r="116" spans="4:4">
      <c r="D116" s="279"/>
    </row>
    <row r="117" spans="4:4">
      <c r="D117" s="279"/>
    </row>
    <row r="118" spans="4:4">
      <c r="D118" s="279"/>
    </row>
    <row r="119" spans="4:4">
      <c r="D119" s="279"/>
    </row>
    <row r="120" spans="4:4">
      <c r="D120" s="279"/>
    </row>
    <row r="121" spans="4:4">
      <c r="D121" s="279"/>
    </row>
    <row r="122" spans="4:4">
      <c r="D122" s="279"/>
    </row>
    <row r="123" spans="4:4">
      <c r="D123" s="279"/>
    </row>
    <row r="124" spans="4:4">
      <c r="D124" s="279"/>
    </row>
    <row r="125" spans="4:4">
      <c r="D125" s="279"/>
    </row>
    <row r="126" spans="4:4">
      <c r="D126" s="279"/>
    </row>
    <row r="127" spans="4:4">
      <c r="D127" s="279"/>
    </row>
    <row r="128" spans="4:4">
      <c r="D128" s="279"/>
    </row>
    <row r="129" spans="4:4">
      <c r="D129" s="279"/>
    </row>
    <row r="130" spans="4:4">
      <c r="D130" s="279"/>
    </row>
    <row r="131" spans="4:4">
      <c r="D131" s="279"/>
    </row>
    <row r="132" spans="4:4">
      <c r="D132" s="279"/>
    </row>
    <row r="133" spans="4:4">
      <c r="D133" s="279"/>
    </row>
    <row r="134" spans="4:4">
      <c r="D134" s="279"/>
    </row>
    <row r="135" spans="4:4">
      <c r="D135" s="279"/>
    </row>
    <row r="136" spans="4:4">
      <c r="D136" s="279"/>
    </row>
    <row r="137" spans="4:4">
      <c r="D137" s="279"/>
    </row>
    <row r="138" spans="4:4">
      <c r="D138" s="279"/>
    </row>
    <row r="139" spans="4:4">
      <c r="D139" s="279"/>
    </row>
    <row r="140" spans="4:4">
      <c r="D140" s="279"/>
    </row>
    <row r="141" spans="4:4">
      <c r="D141" s="279"/>
    </row>
    <row r="142" spans="4:4">
      <c r="D142" s="279"/>
    </row>
    <row r="143" spans="4:4">
      <c r="D143" s="279"/>
    </row>
    <row r="144" spans="4:4">
      <c r="D144" s="279"/>
    </row>
    <row r="145" spans="4:4">
      <c r="D145" s="279"/>
    </row>
    <row r="146" spans="4:4">
      <c r="D146" s="279"/>
    </row>
    <row r="147" spans="4:4">
      <c r="D147" s="279"/>
    </row>
    <row r="148" spans="4:4">
      <c r="D148" s="279"/>
    </row>
    <row r="149" spans="4:4">
      <c r="D149" s="279"/>
    </row>
    <row r="150" spans="4:4">
      <c r="D150" s="279"/>
    </row>
    <row r="151" spans="4:4">
      <c r="D151" s="279"/>
    </row>
    <row r="152" spans="4:4">
      <c r="D152" s="279"/>
    </row>
    <row r="153" spans="4:4">
      <c r="D153" s="279"/>
    </row>
    <row r="154" spans="4:4">
      <c r="D154" s="279"/>
    </row>
    <row r="155" spans="4:4">
      <c r="D155" s="279"/>
    </row>
    <row r="156" spans="4:4">
      <c r="D156" s="279"/>
    </row>
    <row r="157" spans="4:4">
      <c r="D157" s="279"/>
    </row>
    <row r="158" spans="4:4">
      <c r="D158" s="279"/>
    </row>
    <row r="159" spans="4:4">
      <c r="D159" s="279"/>
    </row>
    <row r="160" spans="4:4">
      <c r="D160" s="279"/>
    </row>
    <row r="161" spans="4:4">
      <c r="D161" s="279"/>
    </row>
    <row r="162" spans="4:4">
      <c r="D162" s="279"/>
    </row>
    <row r="163" spans="4:4">
      <c r="D163" s="279"/>
    </row>
    <row r="164" spans="4:4">
      <c r="D164" s="279"/>
    </row>
    <row r="165" spans="4:4">
      <c r="D165" s="279"/>
    </row>
    <row r="166" spans="4:4">
      <c r="D166" s="279"/>
    </row>
    <row r="167" spans="4:4">
      <c r="D167" s="279"/>
    </row>
    <row r="168" spans="4:4">
      <c r="D168" s="279"/>
    </row>
    <row r="169" spans="4:4">
      <c r="D169" s="279"/>
    </row>
    <row r="170" spans="4:4">
      <c r="D170" s="279"/>
    </row>
    <row r="171" spans="4:4">
      <c r="D171" s="279"/>
    </row>
    <row r="172" spans="4:4">
      <c r="D172" s="279"/>
    </row>
    <row r="173" spans="4:4">
      <c r="D173" s="279"/>
    </row>
    <row r="174" spans="4:4">
      <c r="D174" s="279"/>
    </row>
    <row r="175" spans="4:4">
      <c r="D175" s="279"/>
    </row>
    <row r="176" spans="4:4">
      <c r="D176" s="279"/>
    </row>
    <row r="177" spans="4:4">
      <c r="D177" s="279"/>
    </row>
    <row r="178" spans="4:4">
      <c r="D178" s="279"/>
    </row>
    <row r="179" spans="4:4">
      <c r="D179" s="279"/>
    </row>
    <row r="180" spans="4:4">
      <c r="D180" s="279"/>
    </row>
    <row r="181" spans="4:4">
      <c r="D181" s="279"/>
    </row>
    <row r="182" spans="4:4">
      <c r="D182" s="279"/>
    </row>
    <row r="183" spans="4:4">
      <c r="D183" s="279"/>
    </row>
    <row r="184" spans="4:4">
      <c r="D184" s="279"/>
    </row>
    <row r="185" spans="4:4">
      <c r="D185" s="279"/>
    </row>
    <row r="186" spans="4:4">
      <c r="D186" s="279"/>
    </row>
    <row r="187" spans="4:4">
      <c r="D187" s="279"/>
    </row>
    <row r="188" spans="4:4">
      <c r="D188" s="279"/>
    </row>
    <row r="189" spans="4:4">
      <c r="D189" s="279"/>
    </row>
    <row r="190" spans="4:4">
      <c r="D190" s="279"/>
    </row>
    <row r="191" spans="4:4">
      <c r="D191" s="279"/>
    </row>
    <row r="192" spans="4:4">
      <c r="D192" s="279"/>
    </row>
    <row r="193" spans="4:4">
      <c r="D193" s="279"/>
    </row>
    <row r="194" spans="4:4">
      <c r="D194" s="279"/>
    </row>
    <row r="195" spans="4:4">
      <c r="D195" s="279"/>
    </row>
    <row r="196" spans="4:4">
      <c r="D196" s="279"/>
    </row>
    <row r="197" spans="4:4">
      <c r="D197" s="279"/>
    </row>
    <row r="198" spans="4:4">
      <c r="D198" s="279"/>
    </row>
    <row r="199" spans="4:4">
      <c r="D199" s="279"/>
    </row>
    <row r="200" spans="4:4">
      <c r="D200" s="279"/>
    </row>
    <row r="201" spans="4:4">
      <c r="D201" s="279"/>
    </row>
    <row r="202" spans="4:4">
      <c r="D202" s="279"/>
    </row>
    <row r="203" spans="4:4">
      <c r="D203" s="279"/>
    </row>
    <row r="204" spans="4:4">
      <c r="D204" s="279"/>
    </row>
    <row r="205" spans="4:4">
      <c r="D205" s="279"/>
    </row>
    <row r="206" spans="4:4">
      <c r="D206" s="279"/>
    </row>
    <row r="207" spans="4:4">
      <c r="D207" s="279"/>
    </row>
    <row r="208" spans="4:4">
      <c r="D208" s="279"/>
    </row>
    <row r="209" spans="4:4">
      <c r="D209" s="279"/>
    </row>
    <row r="210" spans="4:4">
      <c r="D210" s="279"/>
    </row>
    <row r="211" spans="4:4">
      <c r="D211" s="279"/>
    </row>
    <row r="212" spans="4:4">
      <c r="D212" s="279"/>
    </row>
    <row r="213" spans="4:4">
      <c r="D213" s="279"/>
    </row>
    <row r="214" spans="4:4">
      <c r="D214" s="279"/>
    </row>
    <row r="215" spans="4:4">
      <c r="D215" s="279"/>
    </row>
    <row r="216" spans="4:4">
      <c r="D216" s="279"/>
    </row>
    <row r="217" spans="4:4">
      <c r="D217" s="279"/>
    </row>
    <row r="218" spans="4:4">
      <c r="D218" s="279"/>
    </row>
    <row r="219" spans="4:4">
      <c r="D219" s="279"/>
    </row>
    <row r="220" spans="4:4">
      <c r="D220" s="279"/>
    </row>
    <row r="221" spans="4:4">
      <c r="D221" s="279"/>
    </row>
    <row r="222" spans="4:4">
      <c r="D222" s="279"/>
    </row>
    <row r="223" spans="4:4">
      <c r="D223" s="279"/>
    </row>
    <row r="224" spans="4:4">
      <c r="D224" s="279"/>
    </row>
    <row r="225" spans="4:4">
      <c r="D225" s="279"/>
    </row>
    <row r="226" spans="4:4">
      <c r="D226" s="279"/>
    </row>
    <row r="227" spans="4:4">
      <c r="D227" s="279"/>
    </row>
    <row r="228" spans="4:4">
      <c r="D228" s="279"/>
    </row>
    <row r="229" spans="4:4">
      <c r="D229" s="279"/>
    </row>
    <row r="230" spans="4:4">
      <c r="D230" s="279"/>
    </row>
    <row r="231" spans="4:4">
      <c r="D231" s="279"/>
    </row>
    <row r="232" spans="4:4">
      <c r="D232" s="279"/>
    </row>
    <row r="233" spans="4:4">
      <c r="D233" s="279"/>
    </row>
    <row r="234" spans="4:4">
      <c r="D234" s="279"/>
    </row>
    <row r="235" spans="4:4">
      <c r="D235" s="279"/>
    </row>
    <row r="236" spans="4:4">
      <c r="D236" s="279"/>
    </row>
    <row r="237" spans="4:4">
      <c r="D237" s="279"/>
    </row>
    <row r="238" spans="4:4">
      <c r="D238" s="279"/>
    </row>
    <row r="239" spans="4:4">
      <c r="D239" s="279"/>
    </row>
    <row r="240" spans="4:4">
      <c r="D240" s="279"/>
    </row>
    <row r="241" spans="4:4">
      <c r="D241" s="279"/>
    </row>
    <row r="242" spans="4:4">
      <c r="D242" s="279"/>
    </row>
    <row r="243" spans="4:4">
      <c r="D243" s="279"/>
    </row>
    <row r="244" spans="4:4">
      <c r="D244" s="279"/>
    </row>
    <row r="245" spans="4:4">
      <c r="D245" s="279"/>
    </row>
    <row r="246" spans="4:4">
      <c r="D246" s="279"/>
    </row>
    <row r="247" spans="4:4">
      <c r="D247" s="279"/>
    </row>
    <row r="248" spans="4:4">
      <c r="D248" s="279"/>
    </row>
    <row r="249" spans="4:4">
      <c r="D249" s="279"/>
    </row>
    <row r="250" spans="4:4">
      <c r="D250" s="279"/>
    </row>
    <row r="251" spans="4:4">
      <c r="D251" s="279"/>
    </row>
    <row r="252" spans="4:4">
      <c r="D252" s="279"/>
    </row>
    <row r="253" spans="4:4">
      <c r="D253" s="279"/>
    </row>
    <row r="254" spans="4:4">
      <c r="D254" s="279"/>
    </row>
    <row r="255" spans="4:4">
      <c r="D255" s="279"/>
    </row>
    <row r="256" spans="4:4">
      <c r="D256" s="279"/>
    </row>
    <row r="257" spans="4:4">
      <c r="D257" s="279"/>
    </row>
    <row r="258" spans="4:4">
      <c r="D258" s="279"/>
    </row>
    <row r="259" spans="4:4">
      <c r="D259" s="279"/>
    </row>
    <row r="260" spans="4:4">
      <c r="D260" s="279"/>
    </row>
    <row r="261" spans="4:4">
      <c r="D261" s="279"/>
    </row>
    <row r="262" spans="4:4">
      <c r="D262" s="279"/>
    </row>
    <row r="263" spans="4:4">
      <c r="D263" s="279"/>
    </row>
    <row r="264" spans="4:4">
      <c r="D264" s="279"/>
    </row>
    <row r="265" spans="4:4">
      <c r="D265" s="279"/>
    </row>
    <row r="266" spans="4:4">
      <c r="D266" s="279"/>
    </row>
    <row r="267" spans="4:4">
      <c r="D267" s="279"/>
    </row>
    <row r="268" spans="4:4">
      <c r="D268" s="279"/>
    </row>
    <row r="269" spans="4:4">
      <c r="D269" s="279"/>
    </row>
    <row r="270" spans="4:4">
      <c r="D270" s="279"/>
    </row>
    <row r="271" spans="4:4">
      <c r="D271" s="279"/>
    </row>
    <row r="272" spans="4:4">
      <c r="D272" s="279"/>
    </row>
    <row r="273" spans="4:4">
      <c r="D273" s="279"/>
    </row>
    <row r="274" spans="4:4">
      <c r="D274" s="279"/>
    </row>
    <row r="275" spans="4:4">
      <c r="D275" s="279"/>
    </row>
    <row r="276" spans="4:4">
      <c r="D276" s="279"/>
    </row>
    <row r="277" spans="4:4">
      <c r="D277" s="279"/>
    </row>
    <row r="278" spans="4:4">
      <c r="D278" s="279"/>
    </row>
    <row r="279" spans="4:4">
      <c r="D279" s="279"/>
    </row>
    <row r="280" spans="4:4">
      <c r="D280" s="279"/>
    </row>
    <row r="281" spans="4:4">
      <c r="D281" s="279"/>
    </row>
    <row r="282" spans="4:4">
      <c r="D282" s="279"/>
    </row>
    <row r="283" spans="4:4">
      <c r="D283" s="279"/>
    </row>
    <row r="284" spans="4:4">
      <c r="D284" s="279"/>
    </row>
    <row r="285" spans="4:4">
      <c r="D285" s="279"/>
    </row>
    <row r="286" spans="4:4">
      <c r="D286" s="279"/>
    </row>
    <row r="287" spans="4:4">
      <c r="D287" s="279"/>
    </row>
    <row r="288" spans="4:4">
      <c r="D288" s="279"/>
    </row>
    <row r="289" spans="4:4">
      <c r="D289" s="279"/>
    </row>
    <row r="290" spans="4:4">
      <c r="D290" s="279"/>
    </row>
    <row r="291" spans="4:4">
      <c r="D291" s="279"/>
    </row>
    <row r="292" spans="4:4">
      <c r="D292" s="279"/>
    </row>
    <row r="293" spans="4:4">
      <c r="D293" s="279"/>
    </row>
    <row r="294" spans="4:4">
      <c r="D294" s="279"/>
    </row>
    <row r="295" spans="4:4">
      <c r="D295" s="279"/>
    </row>
    <row r="296" spans="4:4">
      <c r="D296" s="279"/>
    </row>
    <row r="297" spans="4:4">
      <c r="D297" s="279"/>
    </row>
    <row r="298" spans="4:4">
      <c r="D298" s="279"/>
    </row>
    <row r="299" spans="4:4">
      <c r="D299" s="279"/>
    </row>
    <row r="300" spans="4:4">
      <c r="D300" s="279"/>
    </row>
    <row r="301" spans="4:4">
      <c r="D301" s="279"/>
    </row>
    <row r="302" spans="4:4">
      <c r="D302" s="279"/>
    </row>
    <row r="303" spans="4:4">
      <c r="D303" s="279"/>
    </row>
    <row r="304" spans="4:4">
      <c r="D304" s="279"/>
    </row>
    <row r="305" spans="4:4">
      <c r="D305" s="279"/>
    </row>
    <row r="306" spans="4:4">
      <c r="D306" s="279"/>
    </row>
    <row r="307" spans="4:4">
      <c r="D307" s="279"/>
    </row>
    <row r="308" spans="4:4">
      <c r="D308" s="279"/>
    </row>
    <row r="309" spans="4:4">
      <c r="D309" s="279"/>
    </row>
    <row r="310" spans="4:4">
      <c r="D310" s="279"/>
    </row>
    <row r="311" spans="4:4">
      <c r="D311" s="279"/>
    </row>
    <row r="312" spans="4:4">
      <c r="D312" s="279"/>
    </row>
    <row r="313" spans="4:4">
      <c r="D313" s="279"/>
    </row>
    <row r="314" spans="4:4">
      <c r="D314" s="279"/>
    </row>
    <row r="315" spans="4:4">
      <c r="D315" s="279"/>
    </row>
    <row r="316" spans="4:4">
      <c r="D316" s="279"/>
    </row>
    <row r="317" spans="4:4">
      <c r="D317" s="279"/>
    </row>
    <row r="318" spans="4:4">
      <c r="D318" s="279"/>
    </row>
    <row r="319" spans="4:4">
      <c r="D319" s="279"/>
    </row>
    <row r="320" spans="4:4">
      <c r="D320" s="279"/>
    </row>
    <row r="321" spans="4:4">
      <c r="D321" s="279"/>
    </row>
    <row r="322" spans="4:4">
      <c r="D322" s="279"/>
    </row>
    <row r="323" spans="4:4">
      <c r="D323" s="279"/>
    </row>
    <row r="324" spans="4:4">
      <c r="D324" s="279"/>
    </row>
    <row r="325" spans="4:4">
      <c r="D325" s="279"/>
    </row>
    <row r="326" spans="4:4">
      <c r="D326" s="279"/>
    </row>
    <row r="327" spans="4:4">
      <c r="D327" s="279"/>
    </row>
    <row r="328" spans="4:4">
      <c r="D328" s="279"/>
    </row>
    <row r="329" spans="4:4">
      <c r="D329" s="279"/>
    </row>
    <row r="330" spans="4:4">
      <c r="D330" s="279"/>
    </row>
    <row r="331" spans="4:4">
      <c r="D331" s="279"/>
    </row>
    <row r="332" spans="4:4">
      <c r="D332" s="279"/>
    </row>
    <row r="333" spans="4:4">
      <c r="D333" s="279"/>
    </row>
    <row r="334" spans="4:4">
      <c r="D334" s="279"/>
    </row>
    <row r="335" spans="4:4">
      <c r="D335" s="279"/>
    </row>
    <row r="336" spans="4:4">
      <c r="D336" s="279"/>
    </row>
    <row r="337" spans="4:4">
      <c r="D337" s="279"/>
    </row>
    <row r="338" spans="4:4">
      <c r="D338" s="279"/>
    </row>
    <row r="339" spans="4:4">
      <c r="D339" s="279"/>
    </row>
    <row r="340" spans="4:4">
      <c r="D340" s="279"/>
    </row>
    <row r="341" spans="4:4">
      <c r="D341" s="279"/>
    </row>
    <row r="342" spans="4:4">
      <c r="D342" s="279"/>
    </row>
    <row r="343" spans="4:4">
      <c r="D343" s="279"/>
    </row>
    <row r="344" spans="4:4">
      <c r="D344" s="279"/>
    </row>
    <row r="345" spans="4:4">
      <c r="D345" s="279"/>
    </row>
    <row r="346" spans="4:4">
      <c r="D346" s="279"/>
    </row>
    <row r="347" spans="4:4">
      <c r="D347" s="279"/>
    </row>
    <row r="348" spans="4:4">
      <c r="D348" s="279"/>
    </row>
    <row r="349" spans="4:4">
      <c r="D349" s="279"/>
    </row>
    <row r="350" spans="4:4">
      <c r="D350" s="279"/>
    </row>
    <row r="351" spans="4:4">
      <c r="D351" s="279"/>
    </row>
    <row r="352" spans="4:4">
      <c r="D352" s="279"/>
    </row>
    <row r="353" spans="4:4">
      <c r="D353" s="279"/>
    </row>
    <row r="354" spans="4:4">
      <c r="D354" s="279"/>
    </row>
    <row r="355" spans="4:4">
      <c r="D355" s="279"/>
    </row>
    <row r="356" spans="4:4">
      <c r="D356" s="279"/>
    </row>
    <row r="357" spans="4:4">
      <c r="D357" s="279"/>
    </row>
    <row r="358" spans="4:4">
      <c r="D358" s="279"/>
    </row>
    <row r="359" spans="4:4">
      <c r="D359" s="279"/>
    </row>
    <row r="360" spans="4:4">
      <c r="D360" s="279"/>
    </row>
    <row r="361" spans="4:4">
      <c r="D361" s="279"/>
    </row>
    <row r="362" spans="4:4">
      <c r="D362" s="279"/>
    </row>
    <row r="363" spans="4:4">
      <c r="D363" s="279"/>
    </row>
    <row r="364" spans="4:4">
      <c r="D364" s="279"/>
    </row>
    <row r="365" spans="4:4">
      <c r="D365" s="279"/>
    </row>
    <row r="366" spans="4:4">
      <c r="D366" s="279"/>
    </row>
    <row r="367" spans="4:4">
      <c r="D367" s="279"/>
    </row>
    <row r="368" spans="4:4">
      <c r="D368" s="279"/>
    </row>
    <row r="369" spans="4:4">
      <c r="D369" s="279"/>
    </row>
    <row r="370" spans="4:4">
      <c r="D370" s="279"/>
    </row>
    <row r="371" spans="4:4">
      <c r="D371" s="279"/>
    </row>
    <row r="372" spans="4:4">
      <c r="D372" s="279"/>
    </row>
    <row r="373" spans="4:4">
      <c r="D373" s="279"/>
    </row>
    <row r="374" spans="4:4">
      <c r="D374" s="279"/>
    </row>
    <row r="375" spans="4:4">
      <c r="D375" s="279"/>
    </row>
    <row r="376" spans="4:4">
      <c r="D376" s="279"/>
    </row>
    <row r="377" spans="4:4">
      <c r="D377" s="279"/>
    </row>
    <row r="378" spans="4:4">
      <c r="D378" s="279"/>
    </row>
    <row r="379" spans="4:4">
      <c r="D379" s="279"/>
    </row>
    <row r="380" spans="4:4">
      <c r="D380" s="279"/>
    </row>
    <row r="381" spans="4:4">
      <c r="D381" s="279"/>
    </row>
    <row r="382" spans="4:4">
      <c r="D382" s="279"/>
    </row>
    <row r="383" spans="4:4">
      <c r="D383" s="279"/>
    </row>
    <row r="384" spans="4:4">
      <c r="D384" s="279"/>
    </row>
    <row r="385" spans="4:4">
      <c r="D385" s="279"/>
    </row>
    <row r="386" spans="4:4">
      <c r="D386" s="279"/>
    </row>
    <row r="387" spans="4:4">
      <c r="D387" s="279"/>
    </row>
    <row r="388" spans="4:4">
      <c r="D388" s="279"/>
    </row>
    <row r="389" spans="4:4">
      <c r="D389" s="279"/>
    </row>
    <row r="390" spans="4:4">
      <c r="D390" s="279"/>
    </row>
    <row r="391" spans="4:4">
      <c r="D391" s="279"/>
    </row>
    <row r="392" spans="4:4">
      <c r="D392" s="279"/>
    </row>
    <row r="393" spans="4:4">
      <c r="D393" s="279"/>
    </row>
    <row r="394" spans="4:4">
      <c r="D394" s="279"/>
    </row>
    <row r="395" spans="4:4">
      <c r="D395" s="279"/>
    </row>
    <row r="396" spans="4:4">
      <c r="D396" s="279"/>
    </row>
    <row r="397" spans="4:4">
      <c r="D397" s="279"/>
    </row>
    <row r="398" spans="4:4">
      <c r="D398" s="279"/>
    </row>
    <row r="399" spans="4:4">
      <c r="D399" s="279"/>
    </row>
    <row r="400" spans="4:4">
      <c r="D400" s="279"/>
    </row>
    <row r="401" spans="4:4">
      <c r="D401" s="279"/>
    </row>
    <row r="402" spans="4:4">
      <c r="D402" s="279"/>
    </row>
    <row r="403" spans="4:4">
      <c r="D403" s="279"/>
    </row>
    <row r="404" spans="4:4">
      <c r="D404" s="279"/>
    </row>
    <row r="405" spans="4:4">
      <c r="D405" s="279"/>
    </row>
    <row r="406" spans="4:4">
      <c r="D406" s="279"/>
    </row>
    <row r="407" spans="4:4">
      <c r="D407" s="279"/>
    </row>
    <row r="408" spans="4:4">
      <c r="D408" s="279"/>
    </row>
    <row r="409" spans="4:4">
      <c r="D409" s="279"/>
    </row>
    <row r="410" spans="4:4">
      <c r="D410" s="279"/>
    </row>
    <row r="411" spans="4:4">
      <c r="D411" s="279"/>
    </row>
    <row r="412" spans="4:4">
      <c r="D412" s="279"/>
    </row>
    <row r="413" spans="4:4">
      <c r="D413" s="279"/>
    </row>
    <row r="414" spans="4:4">
      <c r="D414" s="279"/>
    </row>
    <row r="415" spans="4:4">
      <c r="D415" s="279"/>
    </row>
    <row r="416" spans="4:4">
      <c r="D416" s="279"/>
    </row>
    <row r="417" spans="4:4">
      <c r="D417" s="279"/>
    </row>
    <row r="418" spans="4:4">
      <c r="D418" s="279"/>
    </row>
    <row r="419" spans="4:4">
      <c r="D419" s="279"/>
    </row>
    <row r="420" spans="4:4">
      <c r="D420" s="279"/>
    </row>
    <row r="421" spans="4:4">
      <c r="D421" s="279"/>
    </row>
    <row r="422" spans="4:4">
      <c r="D422" s="279"/>
    </row>
    <row r="423" spans="4:4">
      <c r="D423" s="279"/>
    </row>
    <row r="424" spans="4:4">
      <c r="D424" s="279"/>
    </row>
    <row r="425" spans="4:4">
      <c r="D425" s="279"/>
    </row>
    <row r="426" spans="4:4">
      <c r="D426" s="279"/>
    </row>
    <row r="427" spans="4:4">
      <c r="D427" s="279"/>
    </row>
    <row r="428" spans="4:4">
      <c r="D428" s="279"/>
    </row>
    <row r="429" spans="4:4">
      <c r="D429" s="279"/>
    </row>
    <row r="430" spans="4:4">
      <c r="D430" s="279"/>
    </row>
    <row r="431" spans="4:4">
      <c r="D431" s="279"/>
    </row>
    <row r="432" spans="4:4">
      <c r="D432" s="279"/>
    </row>
    <row r="433" spans="4:4">
      <c r="D433" s="279"/>
    </row>
    <row r="434" spans="4:4">
      <c r="D434" s="279"/>
    </row>
    <row r="435" spans="4:4">
      <c r="D435" s="279"/>
    </row>
    <row r="436" spans="4:4">
      <c r="D436" s="279"/>
    </row>
    <row r="437" spans="4:4">
      <c r="D437" s="279"/>
    </row>
    <row r="438" spans="4:4">
      <c r="D438" s="279"/>
    </row>
    <row r="439" spans="4:4">
      <c r="D439" s="279"/>
    </row>
    <row r="440" spans="4:4">
      <c r="D440" s="279"/>
    </row>
    <row r="441" spans="4:4">
      <c r="D441" s="279"/>
    </row>
    <row r="442" spans="4:4">
      <c r="D442" s="279"/>
    </row>
    <row r="443" spans="4:4">
      <c r="D443" s="279"/>
    </row>
    <row r="444" spans="4:4">
      <c r="D444" s="279"/>
    </row>
    <row r="445" spans="4:4">
      <c r="D445" s="279"/>
    </row>
    <row r="446" spans="4:4">
      <c r="D446" s="279"/>
    </row>
    <row r="447" spans="4:4">
      <c r="D447" s="279"/>
    </row>
    <row r="448" spans="4:4">
      <c r="D448" s="279"/>
    </row>
    <row r="449" spans="4:4">
      <c r="D449" s="279"/>
    </row>
    <row r="450" spans="4:4">
      <c r="D450" s="279"/>
    </row>
    <row r="451" spans="4:4">
      <c r="D451" s="279"/>
    </row>
    <row r="452" spans="4:4">
      <c r="D452" s="279"/>
    </row>
    <row r="453" spans="4:4">
      <c r="D453" s="279"/>
    </row>
    <row r="454" spans="4:4">
      <c r="D454" s="279"/>
    </row>
    <row r="455" spans="4:4">
      <c r="D455" s="279"/>
    </row>
    <row r="456" spans="4:4">
      <c r="D456" s="279"/>
    </row>
    <row r="457" spans="4:4">
      <c r="D457" s="279"/>
    </row>
    <row r="458" spans="4:4">
      <c r="D458" s="279"/>
    </row>
    <row r="459" spans="4:4">
      <c r="D459" s="279"/>
    </row>
    <row r="460" spans="4:4">
      <c r="D460" s="279"/>
    </row>
    <row r="461" spans="4:4">
      <c r="D461" s="279"/>
    </row>
    <row r="462" spans="4:4">
      <c r="D462" s="279"/>
    </row>
    <row r="463" spans="4:4">
      <c r="D463" s="279"/>
    </row>
    <row r="464" spans="4:4">
      <c r="D464" s="279"/>
    </row>
    <row r="465" spans="4:4">
      <c r="D465" s="279"/>
    </row>
    <row r="466" spans="4:4">
      <c r="D466" s="279"/>
    </row>
    <row r="467" spans="4:4">
      <c r="D467" s="279"/>
    </row>
    <row r="468" spans="4:4">
      <c r="D468" s="279"/>
    </row>
    <row r="469" spans="4:4">
      <c r="D469" s="279"/>
    </row>
    <row r="470" spans="4:4">
      <c r="D470" s="279"/>
    </row>
    <row r="471" spans="4:4">
      <c r="D471" s="279"/>
    </row>
    <row r="472" spans="4:4">
      <c r="D472" s="279"/>
    </row>
    <row r="473" spans="4:4">
      <c r="D473" s="279"/>
    </row>
    <row r="474" spans="4:4">
      <c r="D474" s="279"/>
    </row>
    <row r="475" spans="4:4">
      <c r="D475" s="279"/>
    </row>
    <row r="476" spans="4:4">
      <c r="D476" s="279"/>
    </row>
    <row r="477" spans="4:4">
      <c r="D477" s="279"/>
    </row>
    <row r="478" spans="4:4">
      <c r="D478" s="279"/>
    </row>
    <row r="479" spans="4:4">
      <c r="D479" s="279"/>
    </row>
    <row r="480" spans="4:4">
      <c r="D480" s="279"/>
    </row>
    <row r="481" spans="4:4">
      <c r="D481" s="279"/>
    </row>
    <row r="482" spans="4:4">
      <c r="D482" s="279"/>
    </row>
    <row r="483" spans="4:4">
      <c r="D483" s="279"/>
    </row>
    <row r="484" spans="4:4">
      <c r="D484" s="279"/>
    </row>
    <row r="485" spans="4:4">
      <c r="D485" s="279"/>
    </row>
    <row r="486" spans="4:4">
      <c r="D486" s="279"/>
    </row>
    <row r="487" spans="4:4">
      <c r="D487" s="279"/>
    </row>
    <row r="488" spans="4:4">
      <c r="D488" s="279"/>
    </row>
    <row r="489" spans="4:4">
      <c r="D489" s="279"/>
    </row>
    <row r="490" spans="4:4">
      <c r="D490" s="279"/>
    </row>
    <row r="491" spans="4:4">
      <c r="D491" s="279"/>
    </row>
    <row r="492" spans="4:4">
      <c r="D492" s="279"/>
    </row>
    <row r="493" spans="4:4">
      <c r="D493" s="279"/>
    </row>
    <row r="494" spans="4:4">
      <c r="D494" s="279"/>
    </row>
    <row r="495" spans="4:4">
      <c r="D495" s="279"/>
    </row>
    <row r="496" spans="4:4">
      <c r="D496" s="279"/>
    </row>
    <row r="497" spans="4:4">
      <c r="D497" s="279"/>
    </row>
    <row r="498" spans="4:4">
      <c r="D498" s="279"/>
    </row>
    <row r="499" spans="4:4">
      <c r="D499" s="279"/>
    </row>
    <row r="500" spans="4:4">
      <c r="D500" s="279"/>
    </row>
    <row r="501" spans="4:4">
      <c r="D501" s="279"/>
    </row>
    <row r="502" spans="4:4">
      <c r="D502" s="279"/>
    </row>
    <row r="503" spans="4:4">
      <c r="D503" s="279"/>
    </row>
    <row r="504" spans="4:4">
      <c r="D504" s="279"/>
    </row>
    <row r="505" spans="4:4">
      <c r="D505" s="279"/>
    </row>
    <row r="506" spans="4:4">
      <c r="D506" s="279"/>
    </row>
    <row r="507" spans="4:4">
      <c r="D507" s="279"/>
    </row>
    <row r="508" spans="4:4">
      <c r="D508" s="279"/>
    </row>
    <row r="509" spans="4:4">
      <c r="D509" s="279"/>
    </row>
    <row r="510" spans="4:4">
      <c r="D510" s="279"/>
    </row>
    <row r="511" spans="4:4">
      <c r="D511" s="279"/>
    </row>
    <row r="512" spans="4:4">
      <c r="D512" s="279"/>
    </row>
    <row r="513" spans="4:4">
      <c r="D513" s="279"/>
    </row>
    <row r="514" spans="4:4">
      <c r="D514" s="279"/>
    </row>
    <row r="515" spans="4:4">
      <c r="D515" s="279"/>
    </row>
    <row r="516" spans="4:4">
      <c r="D516" s="279"/>
    </row>
    <row r="517" spans="4:4">
      <c r="D517" s="279"/>
    </row>
    <row r="518" spans="4:4">
      <c r="D518" s="279"/>
    </row>
    <row r="519" spans="4:4">
      <c r="D519" s="279"/>
    </row>
    <row r="520" spans="4:4">
      <c r="D520" s="279"/>
    </row>
    <row r="521" spans="4:4">
      <c r="D521" s="279"/>
    </row>
    <row r="522" spans="4:4">
      <c r="D522" s="279"/>
    </row>
    <row r="523" spans="4:4">
      <c r="D523" s="279"/>
    </row>
    <row r="524" spans="4:4">
      <c r="D524" s="279"/>
    </row>
    <row r="525" spans="4:4">
      <c r="D525" s="279"/>
    </row>
    <row r="526" spans="4:4">
      <c r="D526" s="279"/>
    </row>
    <row r="527" spans="4:4">
      <c r="D527" s="279"/>
    </row>
    <row r="528" spans="4:4">
      <c r="D528" s="279"/>
    </row>
    <row r="529" spans="4:4">
      <c r="D529" s="279"/>
    </row>
    <row r="530" spans="4:4">
      <c r="D530" s="279"/>
    </row>
    <row r="531" spans="4:4">
      <c r="D531" s="279"/>
    </row>
    <row r="532" spans="4:4">
      <c r="D532" s="279"/>
    </row>
    <row r="533" spans="4:4">
      <c r="D533" s="279"/>
    </row>
    <row r="534" spans="4:4">
      <c r="D534" s="279"/>
    </row>
    <row r="535" spans="4:4">
      <c r="D535" s="279"/>
    </row>
    <row r="536" spans="4:4">
      <c r="D536" s="279"/>
    </row>
    <row r="537" spans="4:4">
      <c r="D537" s="279"/>
    </row>
    <row r="538" spans="4:4">
      <c r="D538" s="279"/>
    </row>
    <row r="539" spans="4:4">
      <c r="D539" s="279"/>
    </row>
    <row r="540" spans="4:4">
      <c r="D540" s="279"/>
    </row>
    <row r="541" spans="4:4">
      <c r="D541" s="279"/>
    </row>
    <row r="542" spans="4:4">
      <c r="D542" s="279"/>
    </row>
    <row r="543" spans="4:4">
      <c r="D543" s="279"/>
    </row>
    <row r="544" spans="4:4">
      <c r="D544" s="279"/>
    </row>
    <row r="545" spans="4:4">
      <c r="D545" s="279"/>
    </row>
    <row r="546" spans="4:4">
      <c r="D546" s="279"/>
    </row>
    <row r="547" spans="4:4">
      <c r="D547" s="279"/>
    </row>
    <row r="548" spans="4:4">
      <c r="D548" s="279"/>
    </row>
    <row r="549" spans="4:4">
      <c r="D549" s="279"/>
    </row>
    <row r="550" spans="4:4">
      <c r="D550" s="279"/>
    </row>
    <row r="551" spans="4:4">
      <c r="D551" s="279"/>
    </row>
    <row r="552" spans="4:4">
      <c r="D552" s="279"/>
    </row>
    <row r="553" spans="4:4">
      <c r="D553" s="279"/>
    </row>
    <row r="554" spans="4:4">
      <c r="D554" s="279"/>
    </row>
    <row r="555" spans="4:4">
      <c r="D555" s="279"/>
    </row>
    <row r="556" spans="4:4">
      <c r="D556" s="279"/>
    </row>
    <row r="557" spans="4:4">
      <c r="D557" s="279"/>
    </row>
    <row r="558" spans="4:4">
      <c r="D558" s="279"/>
    </row>
    <row r="559" spans="4:4">
      <c r="D559" s="279"/>
    </row>
    <row r="560" spans="4:4">
      <c r="D560" s="279"/>
    </row>
    <row r="561" spans="4:4">
      <c r="D561" s="279"/>
    </row>
    <row r="562" spans="4:4">
      <c r="D562" s="279"/>
    </row>
    <row r="563" spans="4:4">
      <c r="D563" s="279"/>
    </row>
    <row r="564" spans="4:4">
      <c r="D564" s="279"/>
    </row>
    <row r="565" spans="4:4">
      <c r="D565" s="279"/>
    </row>
    <row r="566" spans="4:4">
      <c r="D566" s="279"/>
    </row>
    <row r="567" spans="4:4">
      <c r="D567" s="279"/>
    </row>
    <row r="568" spans="4:4">
      <c r="D568" s="279"/>
    </row>
    <row r="569" spans="4:4">
      <c r="D569" s="279"/>
    </row>
    <row r="570" spans="4:4">
      <c r="D570" s="279"/>
    </row>
    <row r="571" spans="4:4">
      <c r="D571" s="279"/>
    </row>
    <row r="572" spans="4:4">
      <c r="D572" s="279"/>
    </row>
    <row r="573" spans="4:4">
      <c r="D573" s="279"/>
    </row>
    <row r="574" spans="4:4">
      <c r="D574" s="279"/>
    </row>
    <row r="575" spans="4:4">
      <c r="D575" s="279"/>
    </row>
    <row r="576" spans="4:4">
      <c r="D576" s="279"/>
    </row>
    <row r="577" spans="4:4">
      <c r="D577" s="279"/>
    </row>
    <row r="578" spans="4:4">
      <c r="D578" s="279"/>
    </row>
    <row r="579" spans="4:4">
      <c r="D579" s="279"/>
    </row>
    <row r="580" spans="4:4">
      <c r="D580" s="279"/>
    </row>
    <row r="581" spans="4:4">
      <c r="D581" s="279"/>
    </row>
    <row r="582" spans="4:4">
      <c r="D582" s="279"/>
    </row>
    <row r="583" spans="4:4">
      <c r="D583" s="279"/>
    </row>
    <row r="584" spans="4:4">
      <c r="D584" s="279"/>
    </row>
    <row r="585" spans="4:4">
      <c r="D585" s="279"/>
    </row>
    <row r="586" spans="4:4">
      <c r="D586" s="279"/>
    </row>
    <row r="587" spans="4:4">
      <c r="D587" s="279"/>
    </row>
    <row r="588" spans="4:4">
      <c r="D588" s="279"/>
    </row>
    <row r="589" spans="4:4">
      <c r="D589" s="279"/>
    </row>
    <row r="590" spans="4:4">
      <c r="D590" s="279"/>
    </row>
    <row r="591" spans="4:4">
      <c r="D591" s="279"/>
    </row>
    <row r="592" spans="4:4">
      <c r="D592" s="279"/>
    </row>
    <row r="593" spans="4:4">
      <c r="D593" s="279"/>
    </row>
    <row r="594" spans="4:4">
      <c r="D594" s="279"/>
    </row>
    <row r="595" spans="4:4">
      <c r="D595" s="279"/>
    </row>
    <row r="596" spans="4:4">
      <c r="D596" s="279"/>
    </row>
    <row r="597" spans="4:4">
      <c r="D597" s="279"/>
    </row>
    <row r="598" spans="4:4">
      <c r="D598" s="279"/>
    </row>
    <row r="599" spans="4:4">
      <c r="D599" s="279"/>
    </row>
    <row r="600" spans="4:4">
      <c r="D600" s="279"/>
    </row>
    <row r="601" spans="4:4">
      <c r="D601" s="279"/>
    </row>
    <row r="602" spans="4:4">
      <c r="D602" s="279"/>
    </row>
    <row r="603" spans="4:4">
      <c r="D603" s="279"/>
    </row>
    <row r="604" spans="4:4">
      <c r="D604" s="279"/>
    </row>
    <row r="605" spans="4:4">
      <c r="D605" s="279"/>
    </row>
    <row r="606" spans="4:4">
      <c r="D606" s="279"/>
    </row>
    <row r="607" spans="4:4">
      <c r="D607" s="279"/>
    </row>
    <row r="608" spans="4:4">
      <c r="D608" s="279"/>
    </row>
  </sheetData>
  <mergeCells count="2">
    <mergeCell ref="A2:F2"/>
    <mergeCell ref="A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83AE2-DE58-4A7A-8645-84F9CB503FB3}">
  <dimension ref="A1:M23"/>
  <sheetViews>
    <sheetView showGridLines="0" zoomScale="70" zoomScaleNormal="70" workbookViewId="0">
      <selection activeCell="C32" sqref="C32"/>
    </sheetView>
  </sheetViews>
  <sheetFormatPr defaultRowHeight="12.75"/>
  <cols>
    <col min="1" max="1" width="80.140625" customWidth="1"/>
    <col min="2" max="2" width="17.28515625" customWidth="1"/>
    <col min="3" max="3" width="36.5703125" customWidth="1"/>
    <col min="5" max="5" width="14.28515625" customWidth="1"/>
    <col min="7" max="7" width="12.5703125" customWidth="1"/>
    <col min="8" max="8" width="17.5703125" customWidth="1"/>
    <col min="9" max="9" width="12" customWidth="1"/>
    <col min="10" max="10" width="17" customWidth="1"/>
    <col min="11" max="11" width="54" customWidth="1"/>
    <col min="12" max="12" width="91.85546875" customWidth="1"/>
  </cols>
  <sheetData>
    <row r="1" spans="1:13" ht="39.950000000000003" customHeight="1">
      <c r="A1" s="249" t="s">
        <v>256</v>
      </c>
      <c r="B1" s="323" t="s">
        <v>259</v>
      </c>
      <c r="C1" s="323"/>
      <c r="D1" s="323"/>
      <c r="E1" s="323"/>
      <c r="F1" s="323"/>
      <c r="G1" s="323"/>
      <c r="H1" s="323"/>
      <c r="I1" s="323"/>
      <c r="J1" s="323"/>
      <c r="K1" s="323"/>
    </row>
    <row r="2" spans="1:13" ht="15" customHeight="1"/>
    <row r="3" spans="1:13" ht="39.950000000000003" customHeight="1">
      <c r="A3" s="249" t="s">
        <v>257</v>
      </c>
      <c r="B3" s="323" t="s">
        <v>262</v>
      </c>
      <c r="C3" s="323"/>
      <c r="D3" s="323"/>
      <c r="E3" s="323"/>
      <c r="F3" s="323"/>
      <c r="G3" s="323"/>
      <c r="H3" s="323"/>
      <c r="I3" s="323"/>
      <c r="J3" s="323"/>
      <c r="K3" s="323"/>
      <c r="L3" s="254"/>
    </row>
    <row r="4" spans="1:13" ht="15" customHeight="1">
      <c r="A4" s="251"/>
      <c r="B4" s="253"/>
      <c r="L4" s="254"/>
    </row>
    <row r="5" spans="1:13" ht="39.950000000000003" customHeight="1">
      <c r="A5" s="249" t="s">
        <v>258</v>
      </c>
      <c r="B5" s="323" t="s">
        <v>260</v>
      </c>
      <c r="C5" s="323"/>
      <c r="D5" s="323"/>
      <c r="E5" s="323"/>
      <c r="F5" s="323"/>
      <c r="G5" s="323"/>
      <c r="H5" s="323"/>
      <c r="I5" s="323"/>
      <c r="J5" s="323"/>
      <c r="K5" s="323"/>
      <c r="L5" s="254"/>
    </row>
    <row r="6" spans="1:13" ht="15" customHeight="1">
      <c r="A6" s="251"/>
      <c r="B6" s="253"/>
    </row>
    <row r="7" spans="1:13" ht="39.950000000000003" customHeight="1">
      <c r="A7" s="249" t="s">
        <v>275</v>
      </c>
      <c r="B7" s="323" t="s">
        <v>276</v>
      </c>
      <c r="C7" s="323"/>
      <c r="D7" s="323"/>
      <c r="E7" s="323"/>
      <c r="F7" s="323"/>
      <c r="G7" s="323"/>
      <c r="H7" s="323"/>
      <c r="I7" s="323"/>
      <c r="J7" s="323"/>
      <c r="K7" s="323"/>
      <c r="L7" s="254"/>
      <c r="M7" s="252"/>
    </row>
    <row r="8" spans="1:13" ht="15" customHeight="1">
      <c r="A8" s="249"/>
      <c r="B8" s="253"/>
      <c r="C8" s="80"/>
      <c r="L8" s="254"/>
      <c r="M8" s="252"/>
    </row>
    <row r="9" spans="1:13" ht="39.950000000000003" customHeight="1">
      <c r="A9" s="249" t="s">
        <v>277</v>
      </c>
      <c r="B9" s="324" t="s">
        <v>273</v>
      </c>
      <c r="C9" s="325"/>
      <c r="D9" s="325"/>
      <c r="E9" s="325"/>
      <c r="F9" s="325"/>
      <c r="G9" s="325"/>
      <c r="H9" s="325"/>
      <c r="I9" s="325"/>
      <c r="J9" s="325"/>
      <c r="K9" s="325"/>
      <c r="L9" s="254"/>
      <c r="M9" s="252"/>
    </row>
    <row r="10" spans="1:13" ht="15" customHeight="1">
      <c r="A10" s="249"/>
      <c r="B10" s="253"/>
      <c r="C10" s="80"/>
    </row>
    <row r="11" spans="1:13" ht="39.950000000000003" customHeight="1">
      <c r="A11" s="249" t="s">
        <v>278</v>
      </c>
      <c r="B11" s="323" t="s">
        <v>263</v>
      </c>
      <c r="C11" s="323"/>
      <c r="D11" s="323"/>
      <c r="E11" s="323"/>
      <c r="F11" s="323"/>
      <c r="G11" s="323"/>
      <c r="H11" s="323"/>
      <c r="I11" s="323"/>
      <c r="J11" s="323"/>
      <c r="K11" s="323"/>
      <c r="L11" s="254"/>
    </row>
    <row r="12" spans="1:13" ht="15" customHeight="1">
      <c r="A12" s="249"/>
      <c r="B12" s="253"/>
      <c r="L12" s="254"/>
    </row>
    <row r="13" spans="1:13" ht="39.950000000000003" customHeight="1">
      <c r="A13" s="249" t="s">
        <v>279</v>
      </c>
      <c r="B13" s="323" t="s">
        <v>280</v>
      </c>
      <c r="C13" s="323"/>
      <c r="D13" s="323"/>
      <c r="E13" s="323"/>
      <c r="F13" s="323"/>
      <c r="G13" s="323"/>
      <c r="H13" s="323"/>
      <c r="I13" s="323"/>
      <c r="J13" s="323"/>
      <c r="K13" s="323"/>
      <c r="L13" s="254"/>
    </row>
    <row r="14" spans="1:13" ht="15" customHeight="1">
      <c r="A14" s="249"/>
      <c r="B14" s="253"/>
    </row>
    <row r="15" spans="1:13" ht="39.950000000000003" customHeight="1">
      <c r="A15" s="249" t="s">
        <v>281</v>
      </c>
      <c r="B15" s="325" t="s">
        <v>264</v>
      </c>
      <c r="C15" s="325"/>
      <c r="D15" s="325"/>
      <c r="E15" s="325"/>
      <c r="F15" s="325"/>
      <c r="G15" s="325"/>
      <c r="H15" s="325"/>
      <c r="I15" s="325"/>
      <c r="J15" s="325"/>
      <c r="K15" s="325"/>
      <c r="L15" s="254"/>
    </row>
    <row r="16" spans="1:13" ht="15" customHeight="1">
      <c r="A16" s="249"/>
      <c r="B16" s="253"/>
    </row>
    <row r="17" spans="1:13" ht="39.950000000000003" customHeight="1">
      <c r="A17" s="249" t="s">
        <v>248</v>
      </c>
      <c r="B17" s="325" t="s">
        <v>249</v>
      </c>
      <c r="C17" s="325"/>
      <c r="D17" s="325"/>
      <c r="E17" s="325"/>
      <c r="F17" s="325"/>
      <c r="G17" s="325"/>
      <c r="H17" s="325"/>
      <c r="I17" s="325"/>
      <c r="J17" s="325"/>
      <c r="K17" s="325"/>
    </row>
    <row r="18" spans="1:13" ht="15" customHeight="1">
      <c r="A18" s="249"/>
      <c r="B18" s="253"/>
    </row>
    <row r="19" spans="1:13" ht="39.950000000000003" customHeight="1">
      <c r="A19" s="249" t="s">
        <v>245</v>
      </c>
      <c r="B19" s="323" t="s">
        <v>261</v>
      </c>
      <c r="C19" s="323"/>
      <c r="D19" s="323"/>
      <c r="E19" s="323"/>
      <c r="F19" s="323"/>
      <c r="G19" s="323"/>
      <c r="H19" s="323"/>
      <c r="I19" s="323"/>
      <c r="J19" s="323"/>
      <c r="K19" s="323"/>
      <c r="M19" s="248"/>
    </row>
    <row r="20" spans="1:13" ht="15" customHeight="1">
      <c r="A20" s="249"/>
      <c r="B20" s="253"/>
    </row>
    <row r="21" spans="1:13" ht="39.950000000000003" customHeight="1">
      <c r="A21" s="249" t="s">
        <v>244</v>
      </c>
      <c r="B21" s="325" t="s">
        <v>250</v>
      </c>
      <c r="C21" s="325"/>
      <c r="D21" s="325"/>
      <c r="E21" s="325"/>
      <c r="F21" s="325"/>
      <c r="G21" s="325"/>
      <c r="H21" s="325"/>
      <c r="I21" s="325"/>
      <c r="J21" s="325"/>
      <c r="K21" s="325"/>
    </row>
    <row r="22" spans="1:13" ht="15" customHeight="1">
      <c r="A22" s="249"/>
      <c r="B22" s="253"/>
    </row>
    <row r="23" spans="1:13" ht="39.950000000000003" customHeight="1">
      <c r="A23" s="249" t="s">
        <v>246</v>
      </c>
      <c r="B23" s="326" t="s">
        <v>247</v>
      </c>
      <c r="C23" s="325"/>
      <c r="D23" s="325"/>
      <c r="E23" s="325"/>
      <c r="F23" s="325"/>
      <c r="G23" s="325"/>
      <c r="H23" s="325"/>
      <c r="I23" s="325"/>
      <c r="J23" s="325"/>
      <c r="K23" s="325"/>
    </row>
  </sheetData>
  <sheetProtection algorithmName="SHA-512" hashValue="N1NBvxhynkltNaB6oqH+S0za1QcrIF9fm4uJU62HAbITE+5xZuoBV33SmTwPGK5TsKxhxIrTRxROkk8vPHjjOQ==" saltValue="fN+HsUu07ZH1WC2J0PeEeQ==" spinCount="100000" sheet="1" objects="1" scenarios="1"/>
  <mergeCells count="12">
    <mergeCell ref="B1:K1"/>
    <mergeCell ref="B5:K5"/>
    <mergeCell ref="B9:K9"/>
    <mergeCell ref="B13:K13"/>
    <mergeCell ref="B23:K23"/>
    <mergeCell ref="B19:K19"/>
    <mergeCell ref="B7:K7"/>
    <mergeCell ref="B3:K3"/>
    <mergeCell ref="B15:K15"/>
    <mergeCell ref="B17:K17"/>
    <mergeCell ref="B21:K21"/>
    <mergeCell ref="B11:K11"/>
  </mergeCells>
  <hyperlinks>
    <hyperlink ref="B23" r:id="rId1" xr:uid="{8C8EA737-3A15-45EF-91A2-1E496CA373B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FE019-9A28-4FD4-ACB2-F0B2D897368A}">
  <sheetPr>
    <pageSetUpPr fitToPage="1"/>
  </sheetPr>
  <dimension ref="A1:BC66"/>
  <sheetViews>
    <sheetView zoomScale="99" zoomScaleNormal="115" workbookViewId="0">
      <selection activeCell="I9" sqref="I9"/>
    </sheetView>
  </sheetViews>
  <sheetFormatPr defaultColWidth="0" defaultRowHeight="20.100000000000001" customHeight="1"/>
  <cols>
    <col min="1" max="1" width="2.85546875" style="94" customWidth="1"/>
    <col min="2" max="2" width="4.42578125" style="94" customWidth="1"/>
    <col min="3" max="3" width="10.28515625" style="94" customWidth="1"/>
    <col min="4" max="4" width="7.42578125" style="94" customWidth="1"/>
    <col min="5" max="5" width="5.42578125" style="94" customWidth="1"/>
    <col min="6" max="6" width="11.5703125" style="94" customWidth="1"/>
    <col min="7" max="7" width="9.42578125" style="94" customWidth="1"/>
    <col min="8" max="9" width="12.85546875" style="94" customWidth="1"/>
    <col min="10" max="10" width="14.7109375" style="94" customWidth="1"/>
    <col min="11" max="11" width="10.5703125" style="94" customWidth="1"/>
    <col min="12" max="12" width="22.42578125" style="94" customWidth="1"/>
    <col min="13" max="13" width="10.5703125" style="94" customWidth="1"/>
    <col min="14" max="14" width="12" style="94" customWidth="1"/>
    <col min="15" max="15" width="11.5703125" style="94" customWidth="1"/>
    <col min="16" max="16" width="11.85546875" style="94" customWidth="1"/>
    <col min="17" max="17" width="9.7109375" style="94" customWidth="1"/>
    <col min="18" max="18" width="4.85546875" style="94" customWidth="1"/>
    <col min="19" max="19" width="0" style="135" hidden="1" customWidth="1"/>
    <col min="20" max="55" width="0" style="94" hidden="1" customWidth="1"/>
    <col min="56" max="16384" width="4.85546875" style="94" hidden="1"/>
  </cols>
  <sheetData>
    <row r="1" spans="2:30" ht="15">
      <c r="B1" s="85"/>
      <c r="C1" s="86"/>
      <c r="D1" s="87"/>
      <c r="E1" s="88" t="s">
        <v>58</v>
      </c>
      <c r="F1" s="363"/>
      <c r="G1" s="364"/>
      <c r="H1" s="365"/>
      <c r="I1" s="87"/>
      <c r="J1" s="89"/>
      <c r="K1" s="89" t="s">
        <v>59</v>
      </c>
      <c r="L1" s="233" t="s">
        <v>203</v>
      </c>
      <c r="M1" s="90"/>
      <c r="N1" s="90"/>
      <c r="O1" s="90"/>
      <c r="P1" s="90"/>
      <c r="Q1" s="91"/>
      <c r="R1" s="92"/>
      <c r="S1" s="93"/>
    </row>
    <row r="2" spans="2:30" s="97" customFormat="1" ht="20.100000000000001" customHeight="1">
      <c r="B2" s="95"/>
      <c r="C2" s="95"/>
      <c r="D2" s="95"/>
      <c r="E2" s="95"/>
      <c r="F2" s="95"/>
      <c r="G2" s="96"/>
      <c r="H2" s="96"/>
      <c r="J2" s="95"/>
      <c r="K2" s="95"/>
      <c r="L2" s="95"/>
      <c r="M2" s="95"/>
      <c r="N2" s="95"/>
      <c r="O2" s="95"/>
      <c r="P2" s="95"/>
      <c r="Q2" s="95"/>
      <c r="R2" s="98"/>
      <c r="S2" s="99"/>
    </row>
    <row r="3" spans="2:30" ht="20.100000000000001" customHeight="1">
      <c r="B3" s="100" t="s">
        <v>60</v>
      </c>
      <c r="C3" s="100"/>
      <c r="D3" s="100"/>
      <c r="E3" s="100"/>
      <c r="F3" s="100"/>
      <c r="G3" s="100"/>
      <c r="H3" s="100"/>
      <c r="I3" s="100"/>
      <c r="J3" s="100"/>
      <c r="K3" s="100"/>
      <c r="L3" s="100"/>
      <c r="M3" s="100"/>
      <c r="N3" s="100"/>
      <c r="O3" s="100"/>
      <c r="P3" s="100"/>
      <c r="Q3" s="100"/>
      <c r="R3" s="101"/>
      <c r="S3" s="102"/>
    </row>
    <row r="4" spans="2:30" ht="20.100000000000001" customHeight="1">
      <c r="B4" s="103"/>
      <c r="C4" s="103"/>
      <c r="D4" s="103"/>
      <c r="E4" s="103"/>
      <c r="F4" s="103"/>
      <c r="G4" s="103"/>
      <c r="H4" s="103"/>
      <c r="I4" s="103"/>
      <c r="J4" s="103"/>
      <c r="K4" s="103"/>
      <c r="L4" s="103"/>
      <c r="M4" s="103"/>
      <c r="N4" s="103"/>
      <c r="O4" s="103"/>
      <c r="P4" s="103"/>
      <c r="Q4" s="103"/>
      <c r="R4" s="103"/>
      <c r="S4" s="102"/>
    </row>
    <row r="5" spans="2:30" ht="20.100000000000001" customHeight="1">
      <c r="B5" s="104"/>
      <c r="C5" s="104"/>
      <c r="D5" s="104"/>
      <c r="E5" s="104"/>
      <c r="G5" s="105" t="s">
        <v>61</v>
      </c>
      <c r="H5" s="366">
        <f>'Proposed ESS Projects'!E8</f>
        <v>0</v>
      </c>
      <c r="I5" s="366"/>
      <c r="J5" s="366"/>
      <c r="K5" s="366"/>
      <c r="L5" s="366"/>
      <c r="M5" s="366"/>
      <c r="N5" s="366"/>
      <c r="O5" s="366"/>
      <c r="P5" s="366"/>
      <c r="Q5" s="366"/>
      <c r="R5" s="106"/>
      <c r="S5" s="102"/>
    </row>
    <row r="6" spans="2:30" ht="20.100000000000001" customHeight="1">
      <c r="B6" s="104"/>
      <c r="C6" s="104"/>
      <c r="D6" s="104"/>
      <c r="E6" s="104"/>
      <c r="G6" s="98" t="s">
        <v>62</v>
      </c>
      <c r="H6" s="107">
        <v>1</v>
      </c>
      <c r="I6" s="242"/>
      <c r="J6" s="242"/>
      <c r="K6" s="242"/>
      <c r="L6" s="242"/>
      <c r="M6" s="242"/>
      <c r="N6" s="242"/>
      <c r="O6" s="242"/>
      <c r="P6" s="242"/>
      <c r="Q6" s="242"/>
      <c r="R6" s="242"/>
      <c r="S6" s="102"/>
    </row>
    <row r="7" spans="2:30" ht="20.100000000000001" customHeight="1">
      <c r="B7" s="104"/>
      <c r="C7" s="104"/>
      <c r="D7" s="104"/>
      <c r="E7" s="104"/>
      <c r="G7" s="105"/>
      <c r="H7" s="242"/>
      <c r="I7" s="242"/>
      <c r="J7" s="242"/>
      <c r="K7" s="242"/>
      <c r="L7" s="242"/>
      <c r="M7" s="242"/>
      <c r="N7" s="242"/>
      <c r="O7" s="242"/>
      <c r="P7" s="242"/>
      <c r="Q7" s="242"/>
      <c r="R7" s="242"/>
      <c r="S7" s="102"/>
    </row>
    <row r="8" spans="2:30" ht="32.1" customHeight="1">
      <c r="B8" s="104"/>
      <c r="C8" s="104"/>
      <c r="D8" s="104"/>
      <c r="E8" s="104"/>
      <c r="G8" s="105"/>
      <c r="H8" s="241" t="s">
        <v>63</v>
      </c>
      <c r="I8" s="241" t="s">
        <v>66</v>
      </c>
      <c r="J8" s="241" t="s">
        <v>67</v>
      </c>
      <c r="K8" s="110"/>
      <c r="L8" s="111"/>
      <c r="M8" s="112"/>
      <c r="N8" s="242"/>
      <c r="O8" s="242"/>
      <c r="P8" s="242"/>
      <c r="Q8" s="242"/>
      <c r="R8" s="242"/>
      <c r="S8" s="102"/>
    </row>
    <row r="9" spans="2:30" ht="20.100000000000001" customHeight="1">
      <c r="B9" s="113"/>
      <c r="C9" s="113"/>
      <c r="D9" s="113"/>
      <c r="E9" s="113"/>
      <c r="G9" s="98" t="s">
        <v>71</v>
      </c>
      <c r="H9" s="246"/>
      <c r="I9" s="196">
        <f>SUMIF($D$16:$D$50,"DR",$K$16:$K$50)</f>
        <v>0</v>
      </c>
      <c r="J9" s="117">
        <f>SUM(H9:I9)</f>
        <v>0</v>
      </c>
      <c r="K9" s="242"/>
      <c r="L9" s="106"/>
      <c r="M9" s="242"/>
      <c r="N9" s="242"/>
      <c r="O9" s="242"/>
      <c r="P9" s="242"/>
      <c r="Q9" s="242"/>
      <c r="R9" s="242"/>
      <c r="S9" s="102"/>
    </row>
    <row r="10" spans="2:30" ht="20.100000000000001" customHeight="1">
      <c r="B10" s="119"/>
      <c r="C10" s="119"/>
      <c r="D10" s="105"/>
      <c r="E10" s="105"/>
      <c r="G10" s="98" t="s">
        <v>75</v>
      </c>
      <c r="H10" s="367"/>
      <c r="I10" s="196">
        <f>SUMIF($D$16:$D$50,"DR",$I$16:$I$50)</f>
        <v>0</v>
      </c>
      <c r="J10" s="117">
        <f>SUM(H10:I10)</f>
        <v>0</v>
      </c>
      <c r="K10" s="118"/>
      <c r="L10" s="242"/>
      <c r="S10" s="120"/>
      <c r="AC10" s="121"/>
    </row>
    <row r="11" spans="2:30" ht="20.100000000000001" customHeight="1">
      <c r="B11" s="119"/>
      <c r="C11" s="119"/>
      <c r="D11" s="105"/>
      <c r="E11" s="105"/>
      <c r="G11" s="98" t="s">
        <v>76</v>
      </c>
      <c r="H11" s="368"/>
      <c r="I11" s="196">
        <f>SUMIF($D$16:$D$50,"DR",$J$16:$J$50)</f>
        <v>0</v>
      </c>
      <c r="J11" s="117">
        <f>SUM(H11:I11)</f>
        <v>0</v>
      </c>
      <c r="K11" s="118"/>
      <c r="L11" s="242"/>
      <c r="S11" s="120"/>
      <c r="T11" s="120"/>
      <c r="AD11" s="121"/>
    </row>
    <row r="12" spans="2:30" ht="20.100000000000001" customHeight="1">
      <c r="B12" s="119"/>
      <c r="C12" s="119"/>
      <c r="D12" s="122"/>
      <c r="E12" s="123"/>
      <c r="F12" s="123"/>
      <c r="G12" s="123"/>
      <c r="H12" s="123"/>
      <c r="S12" s="120"/>
      <c r="U12" s="124"/>
    </row>
    <row r="13" spans="2:30" ht="20.100000000000001" customHeight="1">
      <c r="B13" s="100" t="s">
        <v>77</v>
      </c>
      <c r="C13" s="100"/>
      <c r="D13" s="100"/>
      <c r="E13" s="100"/>
      <c r="F13" s="100"/>
      <c r="G13" s="100"/>
      <c r="H13" s="100"/>
      <c r="I13" s="100"/>
      <c r="J13" s="100"/>
      <c r="K13" s="100"/>
      <c r="L13" s="100"/>
      <c r="M13" s="100"/>
      <c r="N13" s="100"/>
      <c r="O13" s="100"/>
      <c r="P13" s="100"/>
      <c r="Q13" s="100"/>
      <c r="R13" s="101"/>
      <c r="S13" s="102"/>
    </row>
    <row r="14" spans="2:30" ht="20.100000000000001" customHeight="1">
      <c r="B14" s="369" t="s">
        <v>78</v>
      </c>
      <c r="C14" s="370"/>
      <c r="D14" s="370"/>
      <c r="E14" s="370"/>
      <c r="F14" s="370"/>
      <c r="G14" s="370"/>
      <c r="H14" s="370"/>
      <c r="I14" s="370"/>
      <c r="J14" s="370"/>
      <c r="K14" s="370"/>
      <c r="L14" s="370"/>
      <c r="M14" s="370"/>
      <c r="N14" s="370"/>
      <c r="O14" s="370"/>
      <c r="P14" s="370"/>
      <c r="Q14" s="370"/>
      <c r="R14" s="125"/>
      <c r="S14" s="126"/>
    </row>
    <row r="15" spans="2:30" ht="65.099999999999994" customHeight="1">
      <c r="B15" s="127" t="s">
        <v>13</v>
      </c>
      <c r="C15" s="128" t="s">
        <v>79</v>
      </c>
      <c r="D15" s="129" t="s">
        <v>80</v>
      </c>
      <c r="E15" s="371" t="s">
        <v>81</v>
      </c>
      <c r="F15" s="371"/>
      <c r="G15" s="371"/>
      <c r="H15" s="371"/>
      <c r="I15" s="237" t="s">
        <v>213</v>
      </c>
      <c r="J15" s="237" t="s">
        <v>214</v>
      </c>
      <c r="K15" s="129" t="s">
        <v>87</v>
      </c>
      <c r="L15" s="327" t="s">
        <v>90</v>
      </c>
      <c r="M15" s="328"/>
      <c r="N15" s="327" t="s">
        <v>90</v>
      </c>
      <c r="O15" s="328"/>
      <c r="P15" s="329" t="s">
        <v>92</v>
      </c>
      <c r="Q15" s="330"/>
      <c r="S15" s="112"/>
    </row>
    <row r="16" spans="2:30" ht="48.75" customHeight="1">
      <c r="B16" s="131">
        <v>1</v>
      </c>
      <c r="C16" s="132">
        <f>'Proposed ESS Projects'!E11</f>
        <v>0</v>
      </c>
      <c r="D16" s="132" t="s">
        <v>93</v>
      </c>
      <c r="E16" s="360" t="s">
        <v>94</v>
      </c>
      <c r="F16" s="361"/>
      <c r="G16" s="361"/>
      <c r="H16" s="362"/>
      <c r="I16" s="133">
        <f>'Proposed ESS Projects'!$AF$23</f>
        <v>0</v>
      </c>
      <c r="J16" s="133">
        <f>'Proposed ESS Projects'!$AG$23</f>
        <v>0</v>
      </c>
      <c r="K16" s="133">
        <f>'Proposed ESS Projects'!$AI$23</f>
        <v>0</v>
      </c>
      <c r="L16" s="331" t="s">
        <v>95</v>
      </c>
      <c r="M16" s="332"/>
      <c r="N16" s="333" t="s">
        <v>95</v>
      </c>
      <c r="O16" s="334"/>
      <c r="P16" s="333" t="s">
        <v>95</v>
      </c>
      <c r="Q16" s="334"/>
      <c r="T16" s="136">
        <f>C16</f>
        <v>0</v>
      </c>
      <c r="U16" s="137">
        <f>G16</f>
        <v>0</v>
      </c>
      <c r="V16" s="138"/>
      <c r="W16" s="138"/>
      <c r="X16" s="138"/>
    </row>
    <row r="17" spans="2:24" ht="35.1" hidden="1" customHeight="1">
      <c r="B17" s="131"/>
      <c r="C17" s="139"/>
      <c r="D17" s="132"/>
      <c r="E17" s="360"/>
      <c r="F17" s="361"/>
      <c r="G17" s="361"/>
      <c r="H17" s="362"/>
      <c r="I17" s="133"/>
      <c r="J17" s="133"/>
      <c r="K17" s="133"/>
      <c r="L17" s="133"/>
      <c r="M17" s="133"/>
      <c r="N17" s="133"/>
      <c r="O17" s="134" t="s">
        <v>95</v>
      </c>
      <c r="P17" s="134" t="s">
        <v>95</v>
      </c>
      <c r="Q17" s="134" t="s">
        <v>95</v>
      </c>
      <c r="T17" s="136">
        <f t="shared" ref="T17:T49" si="0">C17</f>
        <v>0</v>
      </c>
      <c r="U17" s="137">
        <f t="shared" ref="U17:U49" si="1">G17</f>
        <v>0</v>
      </c>
      <c r="V17" s="138"/>
      <c r="W17" s="138"/>
      <c r="X17" s="138"/>
    </row>
    <row r="18" spans="2:24" ht="35.1" hidden="1" customHeight="1" thickBot="1">
      <c r="B18" s="131"/>
      <c r="C18" s="139"/>
      <c r="D18" s="132"/>
      <c r="E18" s="360"/>
      <c r="F18" s="361"/>
      <c r="G18" s="361"/>
      <c r="H18" s="362"/>
      <c r="I18" s="133"/>
      <c r="J18" s="133"/>
      <c r="K18" s="133"/>
      <c r="L18" s="133"/>
      <c r="M18" s="133"/>
      <c r="N18" s="133"/>
      <c r="O18" s="134" t="s">
        <v>95</v>
      </c>
      <c r="P18" s="134" t="s">
        <v>95</v>
      </c>
      <c r="Q18" s="134" t="s">
        <v>95</v>
      </c>
      <c r="T18" s="136">
        <f t="shared" si="0"/>
        <v>0</v>
      </c>
      <c r="U18" s="137">
        <f t="shared" si="1"/>
        <v>0</v>
      </c>
      <c r="V18" s="138"/>
      <c r="W18" s="138"/>
      <c r="X18" s="138"/>
    </row>
    <row r="19" spans="2:24" ht="35.1" hidden="1" customHeight="1" thickBot="1">
      <c r="B19" s="131"/>
      <c r="C19" s="139"/>
      <c r="D19" s="132"/>
      <c r="E19" s="360"/>
      <c r="F19" s="361"/>
      <c r="G19" s="361"/>
      <c r="H19" s="362"/>
      <c r="I19" s="133"/>
      <c r="J19" s="133"/>
      <c r="K19" s="133"/>
      <c r="L19" s="133"/>
      <c r="M19" s="133"/>
      <c r="N19" s="133"/>
      <c r="O19" s="134" t="s">
        <v>95</v>
      </c>
      <c r="P19" s="134" t="s">
        <v>95</v>
      </c>
      <c r="Q19" s="134" t="s">
        <v>95</v>
      </c>
      <c r="T19" s="136">
        <f t="shared" si="0"/>
        <v>0</v>
      </c>
      <c r="U19" s="137">
        <f t="shared" si="1"/>
        <v>0</v>
      </c>
      <c r="V19" s="138"/>
      <c r="W19" s="138"/>
      <c r="X19" s="138"/>
    </row>
    <row r="20" spans="2:24" ht="35.1" hidden="1" customHeight="1" thickBot="1">
      <c r="B20" s="131"/>
      <c r="C20" s="139"/>
      <c r="D20" s="132"/>
      <c r="E20" s="360"/>
      <c r="F20" s="361"/>
      <c r="G20" s="361"/>
      <c r="H20" s="362"/>
      <c r="I20" s="133"/>
      <c r="J20" s="133"/>
      <c r="K20" s="133"/>
      <c r="L20" s="133"/>
      <c r="M20" s="133"/>
      <c r="N20" s="133"/>
      <c r="O20" s="134" t="s">
        <v>95</v>
      </c>
      <c r="P20" s="134" t="s">
        <v>95</v>
      </c>
      <c r="Q20" s="134" t="s">
        <v>95</v>
      </c>
      <c r="T20" s="136">
        <f t="shared" si="0"/>
        <v>0</v>
      </c>
      <c r="U20" s="137">
        <f t="shared" si="1"/>
        <v>0</v>
      </c>
      <c r="V20" s="138"/>
      <c r="W20" s="138"/>
      <c r="X20" s="138"/>
    </row>
    <row r="21" spans="2:24" ht="35.1" hidden="1" customHeight="1" thickBot="1">
      <c r="B21" s="131"/>
      <c r="C21" s="139"/>
      <c r="D21" s="132"/>
      <c r="E21" s="360"/>
      <c r="F21" s="361"/>
      <c r="G21" s="361"/>
      <c r="H21" s="362"/>
      <c r="I21" s="133"/>
      <c r="J21" s="133"/>
      <c r="K21" s="133"/>
      <c r="L21" s="133"/>
      <c r="M21" s="133"/>
      <c r="N21" s="133"/>
      <c r="O21" s="134" t="s">
        <v>95</v>
      </c>
      <c r="P21" s="134" t="s">
        <v>95</v>
      </c>
      <c r="Q21" s="134" t="s">
        <v>95</v>
      </c>
      <c r="T21" s="136">
        <f t="shared" si="0"/>
        <v>0</v>
      </c>
      <c r="U21" s="137">
        <f t="shared" si="1"/>
        <v>0</v>
      </c>
      <c r="V21" s="138"/>
      <c r="W21" s="138"/>
      <c r="X21" s="138"/>
    </row>
    <row r="22" spans="2:24" ht="35.1" hidden="1" customHeight="1" thickBot="1">
      <c r="B22" s="131"/>
      <c r="C22" s="139"/>
      <c r="D22" s="132"/>
      <c r="E22" s="360"/>
      <c r="F22" s="361"/>
      <c r="G22" s="361"/>
      <c r="H22" s="362"/>
      <c r="I22" s="133"/>
      <c r="J22" s="133"/>
      <c r="K22" s="133"/>
      <c r="L22" s="133"/>
      <c r="M22" s="133"/>
      <c r="N22" s="133"/>
      <c r="O22" s="134" t="s">
        <v>95</v>
      </c>
      <c r="P22" s="134" t="s">
        <v>95</v>
      </c>
      <c r="Q22" s="134" t="s">
        <v>95</v>
      </c>
      <c r="T22" s="136">
        <f t="shared" si="0"/>
        <v>0</v>
      </c>
      <c r="U22" s="137">
        <f t="shared" si="1"/>
        <v>0</v>
      </c>
      <c r="V22" s="138"/>
      <c r="W22" s="138"/>
      <c r="X22" s="138"/>
    </row>
    <row r="23" spans="2:24" ht="35.1" hidden="1" customHeight="1" thickBot="1">
      <c r="B23" s="131"/>
      <c r="C23" s="139"/>
      <c r="D23" s="132"/>
      <c r="E23" s="360"/>
      <c r="F23" s="361"/>
      <c r="G23" s="361"/>
      <c r="H23" s="362"/>
      <c r="I23" s="133"/>
      <c r="J23" s="133"/>
      <c r="K23" s="133"/>
      <c r="L23" s="133"/>
      <c r="M23" s="133"/>
      <c r="N23" s="133"/>
      <c r="O23" s="134" t="s">
        <v>95</v>
      </c>
      <c r="P23" s="134" t="s">
        <v>95</v>
      </c>
      <c r="Q23" s="134" t="s">
        <v>95</v>
      </c>
      <c r="T23" s="136">
        <f t="shared" si="0"/>
        <v>0</v>
      </c>
      <c r="U23" s="137">
        <f t="shared" si="1"/>
        <v>0</v>
      </c>
      <c r="V23" s="138"/>
      <c r="W23" s="138"/>
      <c r="X23" s="138"/>
    </row>
    <row r="24" spans="2:24" ht="35.1" hidden="1" customHeight="1" thickBot="1">
      <c r="B24" s="131"/>
      <c r="C24" s="139"/>
      <c r="D24" s="132"/>
      <c r="E24" s="360"/>
      <c r="F24" s="361"/>
      <c r="G24" s="361"/>
      <c r="H24" s="362"/>
      <c r="I24" s="133"/>
      <c r="J24" s="133"/>
      <c r="K24" s="133"/>
      <c r="L24" s="133"/>
      <c r="M24" s="133"/>
      <c r="N24" s="133"/>
      <c r="O24" s="134" t="s">
        <v>95</v>
      </c>
      <c r="P24" s="134" t="s">
        <v>95</v>
      </c>
      <c r="Q24" s="134" t="s">
        <v>95</v>
      </c>
      <c r="T24" s="136">
        <f t="shared" si="0"/>
        <v>0</v>
      </c>
      <c r="U24" s="137">
        <f t="shared" si="1"/>
        <v>0</v>
      </c>
      <c r="V24" s="138"/>
      <c r="W24" s="138"/>
      <c r="X24" s="138"/>
    </row>
    <row r="25" spans="2:24" ht="26.25" hidden="1">
      <c r="B25" s="131"/>
      <c r="C25" s="139"/>
      <c r="D25" s="132"/>
      <c r="E25" s="360"/>
      <c r="F25" s="361"/>
      <c r="G25" s="361"/>
      <c r="H25" s="362"/>
      <c r="I25" s="133"/>
      <c r="J25" s="133"/>
      <c r="K25" s="133"/>
      <c r="L25" s="133"/>
      <c r="M25" s="133"/>
      <c r="N25" s="133"/>
      <c r="O25" s="134" t="s">
        <v>95</v>
      </c>
      <c r="P25" s="134" t="s">
        <v>95</v>
      </c>
      <c r="Q25" s="134" t="s">
        <v>95</v>
      </c>
      <c r="T25" s="136">
        <f t="shared" si="0"/>
        <v>0</v>
      </c>
      <c r="U25" s="137">
        <f t="shared" si="1"/>
        <v>0</v>
      </c>
      <c r="V25" s="138"/>
      <c r="W25" s="138"/>
      <c r="X25" s="138"/>
    </row>
    <row r="26" spans="2:24" ht="26.25" hidden="1">
      <c r="B26" s="131"/>
      <c r="C26" s="139"/>
      <c r="D26" s="132"/>
      <c r="E26" s="360"/>
      <c r="F26" s="361"/>
      <c r="G26" s="361"/>
      <c r="H26" s="362"/>
      <c r="I26" s="133"/>
      <c r="J26" s="133"/>
      <c r="K26" s="133"/>
      <c r="L26" s="133"/>
      <c r="M26" s="133"/>
      <c r="N26" s="133"/>
      <c r="O26" s="134" t="s">
        <v>95</v>
      </c>
      <c r="P26" s="134" t="s">
        <v>95</v>
      </c>
      <c r="Q26" s="134" t="s">
        <v>95</v>
      </c>
      <c r="T26" s="136">
        <f t="shared" si="0"/>
        <v>0</v>
      </c>
      <c r="U26" s="137">
        <f t="shared" si="1"/>
        <v>0</v>
      </c>
      <c r="V26" s="138"/>
      <c r="W26" s="138"/>
      <c r="X26" s="138"/>
    </row>
    <row r="27" spans="2:24" ht="26.25" hidden="1">
      <c r="B27" s="131"/>
      <c r="C27" s="139"/>
      <c r="D27" s="132"/>
      <c r="E27" s="360"/>
      <c r="F27" s="361"/>
      <c r="G27" s="361"/>
      <c r="H27" s="362"/>
      <c r="I27" s="133"/>
      <c r="J27" s="133"/>
      <c r="K27" s="133"/>
      <c r="L27" s="133"/>
      <c r="M27" s="133"/>
      <c r="N27" s="133"/>
      <c r="O27" s="134" t="s">
        <v>95</v>
      </c>
      <c r="P27" s="134" t="s">
        <v>95</v>
      </c>
      <c r="Q27" s="134" t="s">
        <v>95</v>
      </c>
      <c r="T27" s="136">
        <f t="shared" si="0"/>
        <v>0</v>
      </c>
      <c r="U27" s="137">
        <f t="shared" si="1"/>
        <v>0</v>
      </c>
      <c r="V27" s="138"/>
      <c r="W27" s="138"/>
      <c r="X27" s="138"/>
    </row>
    <row r="28" spans="2:24" ht="26.25" hidden="1">
      <c r="B28" s="131"/>
      <c r="C28" s="139"/>
      <c r="D28" s="132"/>
      <c r="E28" s="360"/>
      <c r="F28" s="361"/>
      <c r="G28" s="361"/>
      <c r="H28" s="362"/>
      <c r="I28" s="133"/>
      <c r="J28" s="133"/>
      <c r="K28" s="133"/>
      <c r="L28" s="133"/>
      <c r="M28" s="133"/>
      <c r="N28" s="133"/>
      <c r="O28" s="134" t="s">
        <v>95</v>
      </c>
      <c r="P28" s="134" t="s">
        <v>95</v>
      </c>
      <c r="Q28" s="134" t="s">
        <v>95</v>
      </c>
      <c r="T28" s="136">
        <f t="shared" si="0"/>
        <v>0</v>
      </c>
      <c r="U28" s="137">
        <f t="shared" si="1"/>
        <v>0</v>
      </c>
      <c r="V28" s="138"/>
      <c r="W28" s="138"/>
      <c r="X28" s="138"/>
    </row>
    <row r="29" spans="2:24" ht="26.25" hidden="1">
      <c r="B29" s="131"/>
      <c r="C29" s="139"/>
      <c r="D29" s="132"/>
      <c r="E29" s="360"/>
      <c r="F29" s="361"/>
      <c r="G29" s="361"/>
      <c r="H29" s="362"/>
      <c r="I29" s="133"/>
      <c r="J29" s="133"/>
      <c r="K29" s="133"/>
      <c r="L29" s="133"/>
      <c r="M29" s="133"/>
      <c r="N29" s="133"/>
      <c r="O29" s="134" t="s">
        <v>95</v>
      </c>
      <c r="P29" s="134" t="s">
        <v>95</v>
      </c>
      <c r="Q29" s="134" t="s">
        <v>95</v>
      </c>
      <c r="T29" s="136">
        <f t="shared" si="0"/>
        <v>0</v>
      </c>
      <c r="U29" s="137">
        <f t="shared" si="1"/>
        <v>0</v>
      </c>
      <c r="V29" s="138"/>
      <c r="W29" s="138"/>
      <c r="X29" s="138"/>
    </row>
    <row r="30" spans="2:24" ht="26.25" hidden="1">
      <c r="B30" s="131"/>
      <c r="C30" s="139"/>
      <c r="D30" s="132"/>
      <c r="E30" s="360"/>
      <c r="F30" s="361"/>
      <c r="G30" s="361"/>
      <c r="H30" s="362"/>
      <c r="I30" s="133"/>
      <c r="J30" s="133"/>
      <c r="K30" s="133"/>
      <c r="L30" s="133"/>
      <c r="M30" s="133"/>
      <c r="N30" s="133"/>
      <c r="O30" s="134" t="s">
        <v>95</v>
      </c>
      <c r="P30" s="134" t="s">
        <v>95</v>
      </c>
      <c r="Q30" s="134" t="s">
        <v>95</v>
      </c>
      <c r="T30" s="136">
        <f t="shared" si="0"/>
        <v>0</v>
      </c>
      <c r="U30" s="137">
        <f t="shared" si="1"/>
        <v>0</v>
      </c>
      <c r="V30" s="138"/>
      <c r="W30" s="138"/>
      <c r="X30" s="138"/>
    </row>
    <row r="31" spans="2:24" ht="26.25" hidden="1">
      <c r="B31" s="131"/>
      <c r="C31" s="139"/>
      <c r="D31" s="132"/>
      <c r="E31" s="360"/>
      <c r="F31" s="361"/>
      <c r="G31" s="361"/>
      <c r="H31" s="362"/>
      <c r="I31" s="133"/>
      <c r="J31" s="133"/>
      <c r="K31" s="133"/>
      <c r="L31" s="133"/>
      <c r="M31" s="133"/>
      <c r="N31" s="133"/>
      <c r="O31" s="134" t="s">
        <v>95</v>
      </c>
      <c r="P31" s="134" t="s">
        <v>95</v>
      </c>
      <c r="Q31" s="134" t="s">
        <v>95</v>
      </c>
      <c r="T31" s="136">
        <f t="shared" si="0"/>
        <v>0</v>
      </c>
      <c r="U31" s="137">
        <f t="shared" si="1"/>
        <v>0</v>
      </c>
      <c r="V31" s="138"/>
      <c r="W31" s="138"/>
      <c r="X31" s="138"/>
    </row>
    <row r="32" spans="2:24" ht="26.25" hidden="1">
      <c r="B32" s="131"/>
      <c r="C32" s="139"/>
      <c r="D32" s="132"/>
      <c r="E32" s="360"/>
      <c r="F32" s="361"/>
      <c r="G32" s="361"/>
      <c r="H32" s="362"/>
      <c r="I32" s="133"/>
      <c r="J32" s="133"/>
      <c r="K32" s="133"/>
      <c r="L32" s="133"/>
      <c r="M32" s="133"/>
      <c r="N32" s="133"/>
      <c r="O32" s="134" t="s">
        <v>95</v>
      </c>
      <c r="P32" s="134" t="s">
        <v>95</v>
      </c>
      <c r="Q32" s="134" t="s">
        <v>95</v>
      </c>
      <c r="T32" s="136">
        <f t="shared" si="0"/>
        <v>0</v>
      </c>
      <c r="U32" s="137">
        <f t="shared" si="1"/>
        <v>0</v>
      </c>
      <c r="V32" s="138"/>
      <c r="W32" s="138"/>
      <c r="X32" s="138"/>
    </row>
    <row r="33" spans="2:24" ht="26.25" hidden="1">
      <c r="B33" s="131"/>
      <c r="C33" s="139"/>
      <c r="D33" s="132"/>
      <c r="E33" s="360"/>
      <c r="F33" s="361"/>
      <c r="G33" s="361"/>
      <c r="H33" s="362"/>
      <c r="I33" s="133"/>
      <c r="J33" s="133"/>
      <c r="K33" s="133"/>
      <c r="L33" s="133"/>
      <c r="M33" s="133"/>
      <c r="N33" s="133"/>
      <c r="O33" s="134" t="s">
        <v>95</v>
      </c>
      <c r="P33" s="134" t="s">
        <v>95</v>
      </c>
      <c r="Q33" s="134" t="s">
        <v>95</v>
      </c>
      <c r="T33" s="136">
        <f t="shared" si="0"/>
        <v>0</v>
      </c>
      <c r="U33" s="137">
        <f t="shared" si="1"/>
        <v>0</v>
      </c>
      <c r="V33" s="138"/>
      <c r="W33" s="138"/>
      <c r="X33" s="138"/>
    </row>
    <row r="34" spans="2:24" ht="26.25" hidden="1">
      <c r="B34" s="131"/>
      <c r="C34" s="139"/>
      <c r="D34" s="132"/>
      <c r="E34" s="360"/>
      <c r="F34" s="361"/>
      <c r="G34" s="361"/>
      <c r="H34" s="362"/>
      <c r="I34" s="133"/>
      <c r="J34" s="133"/>
      <c r="K34" s="133"/>
      <c r="L34" s="133"/>
      <c r="M34" s="133"/>
      <c r="N34" s="133"/>
      <c r="O34" s="134" t="s">
        <v>95</v>
      </c>
      <c r="P34" s="134" t="s">
        <v>95</v>
      </c>
      <c r="Q34" s="134" t="s">
        <v>95</v>
      </c>
      <c r="T34" s="136">
        <f t="shared" si="0"/>
        <v>0</v>
      </c>
      <c r="U34" s="137">
        <f t="shared" si="1"/>
        <v>0</v>
      </c>
      <c r="V34" s="138"/>
      <c r="W34" s="138"/>
      <c r="X34" s="138"/>
    </row>
    <row r="35" spans="2:24" ht="26.25" hidden="1">
      <c r="B35" s="131"/>
      <c r="C35" s="139"/>
      <c r="D35" s="132"/>
      <c r="E35" s="360"/>
      <c r="F35" s="361"/>
      <c r="G35" s="361"/>
      <c r="H35" s="362"/>
      <c r="I35" s="133"/>
      <c r="J35" s="133"/>
      <c r="K35" s="133"/>
      <c r="L35" s="133"/>
      <c r="M35" s="133"/>
      <c r="N35" s="133"/>
      <c r="O35" s="134" t="s">
        <v>95</v>
      </c>
      <c r="P35" s="134" t="s">
        <v>95</v>
      </c>
      <c r="Q35" s="134" t="s">
        <v>95</v>
      </c>
      <c r="T35" s="136">
        <f t="shared" si="0"/>
        <v>0</v>
      </c>
      <c r="U35" s="137">
        <f t="shared" si="1"/>
        <v>0</v>
      </c>
      <c r="V35" s="138"/>
      <c r="W35" s="138"/>
      <c r="X35" s="138"/>
    </row>
    <row r="36" spans="2:24" ht="26.25" hidden="1">
      <c r="B36" s="131"/>
      <c r="C36" s="139"/>
      <c r="D36" s="132"/>
      <c r="E36" s="360"/>
      <c r="F36" s="361"/>
      <c r="G36" s="361"/>
      <c r="H36" s="362"/>
      <c r="I36" s="133"/>
      <c r="J36" s="133"/>
      <c r="K36" s="133"/>
      <c r="L36" s="133"/>
      <c r="M36" s="133"/>
      <c r="N36" s="133"/>
      <c r="O36" s="134" t="s">
        <v>95</v>
      </c>
      <c r="P36" s="134" t="s">
        <v>95</v>
      </c>
      <c r="Q36" s="134" t="s">
        <v>95</v>
      </c>
      <c r="T36" s="136">
        <f t="shared" si="0"/>
        <v>0</v>
      </c>
      <c r="U36" s="137">
        <f t="shared" si="1"/>
        <v>0</v>
      </c>
      <c r="V36" s="138"/>
      <c r="W36" s="138"/>
      <c r="X36" s="138"/>
    </row>
    <row r="37" spans="2:24" ht="26.25" hidden="1">
      <c r="B37" s="131"/>
      <c r="C37" s="139"/>
      <c r="D37" s="132"/>
      <c r="E37" s="360"/>
      <c r="F37" s="361"/>
      <c r="G37" s="361"/>
      <c r="H37" s="362"/>
      <c r="I37" s="133"/>
      <c r="J37" s="133"/>
      <c r="K37" s="133"/>
      <c r="L37" s="133"/>
      <c r="M37" s="133"/>
      <c r="N37" s="133"/>
      <c r="O37" s="134" t="s">
        <v>95</v>
      </c>
      <c r="P37" s="134" t="s">
        <v>95</v>
      </c>
      <c r="Q37" s="134" t="s">
        <v>95</v>
      </c>
      <c r="T37" s="136">
        <f t="shared" si="0"/>
        <v>0</v>
      </c>
      <c r="U37" s="137">
        <f t="shared" si="1"/>
        <v>0</v>
      </c>
      <c r="V37" s="138"/>
      <c r="W37" s="138"/>
      <c r="X37" s="138"/>
    </row>
    <row r="38" spans="2:24" ht="26.25" hidden="1">
      <c r="B38" s="131"/>
      <c r="C38" s="139"/>
      <c r="D38" s="132"/>
      <c r="E38" s="360"/>
      <c r="F38" s="361"/>
      <c r="G38" s="361"/>
      <c r="H38" s="362"/>
      <c r="I38" s="133"/>
      <c r="J38" s="133"/>
      <c r="K38" s="133"/>
      <c r="L38" s="133"/>
      <c r="M38" s="133"/>
      <c r="N38" s="133"/>
      <c r="O38" s="134" t="s">
        <v>95</v>
      </c>
      <c r="P38" s="134" t="s">
        <v>95</v>
      </c>
      <c r="Q38" s="134" t="s">
        <v>95</v>
      </c>
      <c r="T38" s="136">
        <f t="shared" si="0"/>
        <v>0</v>
      </c>
      <c r="U38" s="137">
        <f t="shared" si="1"/>
        <v>0</v>
      </c>
      <c r="V38" s="138"/>
      <c r="W38" s="138"/>
      <c r="X38" s="138"/>
    </row>
    <row r="39" spans="2:24" ht="26.25" hidden="1">
      <c r="B39" s="131"/>
      <c r="C39" s="139"/>
      <c r="D39" s="132"/>
      <c r="E39" s="360"/>
      <c r="F39" s="361"/>
      <c r="G39" s="361"/>
      <c r="H39" s="362"/>
      <c r="I39" s="133"/>
      <c r="J39" s="133"/>
      <c r="K39" s="133"/>
      <c r="L39" s="133"/>
      <c r="M39" s="133"/>
      <c r="N39" s="133"/>
      <c r="O39" s="134" t="s">
        <v>95</v>
      </c>
      <c r="P39" s="134" t="s">
        <v>95</v>
      </c>
      <c r="Q39" s="134" t="s">
        <v>95</v>
      </c>
      <c r="T39" s="136">
        <f t="shared" si="0"/>
        <v>0</v>
      </c>
      <c r="U39" s="137">
        <f t="shared" si="1"/>
        <v>0</v>
      </c>
      <c r="V39" s="138"/>
      <c r="W39" s="138"/>
      <c r="X39" s="138"/>
    </row>
    <row r="40" spans="2:24" ht="26.25" hidden="1">
      <c r="B40" s="131"/>
      <c r="C40" s="139"/>
      <c r="D40" s="132"/>
      <c r="E40" s="360"/>
      <c r="F40" s="361"/>
      <c r="G40" s="361"/>
      <c r="H40" s="362"/>
      <c r="I40" s="133"/>
      <c r="J40" s="133"/>
      <c r="K40" s="133"/>
      <c r="L40" s="133"/>
      <c r="M40" s="133"/>
      <c r="N40" s="133"/>
      <c r="O40" s="134" t="s">
        <v>95</v>
      </c>
      <c r="P40" s="134" t="s">
        <v>95</v>
      </c>
      <c r="Q40" s="134" t="s">
        <v>95</v>
      </c>
      <c r="T40" s="136">
        <f t="shared" si="0"/>
        <v>0</v>
      </c>
      <c r="U40" s="137">
        <f t="shared" si="1"/>
        <v>0</v>
      </c>
      <c r="V40" s="138"/>
      <c r="W40" s="138"/>
      <c r="X40" s="138"/>
    </row>
    <row r="41" spans="2:24" ht="26.25" hidden="1">
      <c r="B41" s="131"/>
      <c r="C41" s="139"/>
      <c r="D41" s="132"/>
      <c r="E41" s="360"/>
      <c r="F41" s="361"/>
      <c r="G41" s="361"/>
      <c r="H41" s="362"/>
      <c r="I41" s="133"/>
      <c r="J41" s="133"/>
      <c r="K41" s="133"/>
      <c r="L41" s="133"/>
      <c r="M41" s="133"/>
      <c r="N41" s="133"/>
      <c r="O41" s="134" t="s">
        <v>95</v>
      </c>
      <c r="P41" s="134" t="s">
        <v>95</v>
      </c>
      <c r="Q41" s="134" t="s">
        <v>95</v>
      </c>
      <c r="T41" s="136">
        <f t="shared" si="0"/>
        <v>0</v>
      </c>
      <c r="U41" s="137">
        <f t="shared" si="1"/>
        <v>0</v>
      </c>
      <c r="V41" s="138"/>
      <c r="W41" s="138"/>
      <c r="X41" s="138"/>
    </row>
    <row r="42" spans="2:24" ht="26.25" hidden="1">
      <c r="B42" s="131"/>
      <c r="C42" s="139"/>
      <c r="D42" s="132"/>
      <c r="E42" s="360"/>
      <c r="F42" s="361"/>
      <c r="G42" s="361"/>
      <c r="H42" s="362"/>
      <c r="I42" s="133"/>
      <c r="J42" s="133"/>
      <c r="K42" s="133"/>
      <c r="L42" s="133"/>
      <c r="M42" s="133"/>
      <c r="N42" s="133"/>
      <c r="O42" s="134" t="s">
        <v>95</v>
      </c>
      <c r="P42" s="134" t="s">
        <v>95</v>
      </c>
      <c r="Q42" s="134" t="s">
        <v>95</v>
      </c>
      <c r="T42" s="136">
        <f t="shared" si="0"/>
        <v>0</v>
      </c>
      <c r="U42" s="137">
        <f t="shared" si="1"/>
        <v>0</v>
      </c>
      <c r="V42" s="138"/>
      <c r="W42" s="138"/>
      <c r="X42" s="138"/>
    </row>
    <row r="43" spans="2:24" ht="26.25" hidden="1">
      <c r="B43" s="131"/>
      <c r="C43" s="139"/>
      <c r="D43" s="132"/>
      <c r="E43" s="360"/>
      <c r="F43" s="361"/>
      <c r="G43" s="361"/>
      <c r="H43" s="362"/>
      <c r="I43" s="133"/>
      <c r="J43" s="133"/>
      <c r="K43" s="133"/>
      <c r="L43" s="133"/>
      <c r="M43" s="133"/>
      <c r="N43" s="133"/>
      <c r="O43" s="134" t="s">
        <v>95</v>
      </c>
      <c r="P43" s="134" t="s">
        <v>95</v>
      </c>
      <c r="Q43" s="134" t="s">
        <v>95</v>
      </c>
      <c r="T43" s="136">
        <f t="shared" si="0"/>
        <v>0</v>
      </c>
      <c r="U43" s="137">
        <f t="shared" si="1"/>
        <v>0</v>
      </c>
      <c r="V43" s="138"/>
      <c r="W43" s="138"/>
      <c r="X43" s="138"/>
    </row>
    <row r="44" spans="2:24" ht="26.25" hidden="1">
      <c r="B44" s="131"/>
      <c r="C44" s="139"/>
      <c r="D44" s="132"/>
      <c r="E44" s="360"/>
      <c r="F44" s="361"/>
      <c r="G44" s="361"/>
      <c r="H44" s="362"/>
      <c r="I44" s="133"/>
      <c r="J44" s="133"/>
      <c r="K44" s="133"/>
      <c r="L44" s="133"/>
      <c r="M44" s="133"/>
      <c r="N44" s="133"/>
      <c r="O44" s="134" t="s">
        <v>95</v>
      </c>
      <c r="P44" s="134" t="s">
        <v>95</v>
      </c>
      <c r="Q44" s="134" t="s">
        <v>95</v>
      </c>
      <c r="T44" s="136">
        <f t="shared" si="0"/>
        <v>0</v>
      </c>
      <c r="U44" s="137">
        <f t="shared" si="1"/>
        <v>0</v>
      </c>
      <c r="V44" s="138"/>
      <c r="W44" s="138"/>
      <c r="X44" s="138"/>
    </row>
    <row r="45" spans="2:24" ht="26.25" hidden="1">
      <c r="B45" s="131"/>
      <c r="C45" s="139"/>
      <c r="D45" s="132"/>
      <c r="E45" s="360"/>
      <c r="F45" s="361"/>
      <c r="G45" s="361"/>
      <c r="H45" s="362"/>
      <c r="I45" s="133"/>
      <c r="J45" s="133"/>
      <c r="K45" s="133"/>
      <c r="L45" s="133"/>
      <c r="M45" s="133"/>
      <c r="N45" s="133"/>
      <c r="O45" s="134" t="s">
        <v>95</v>
      </c>
      <c r="P45" s="134" t="s">
        <v>95</v>
      </c>
      <c r="Q45" s="134" t="s">
        <v>95</v>
      </c>
      <c r="T45" s="136">
        <f t="shared" si="0"/>
        <v>0</v>
      </c>
      <c r="U45" s="137">
        <f t="shared" si="1"/>
        <v>0</v>
      </c>
      <c r="V45" s="138"/>
      <c r="W45" s="138"/>
      <c r="X45" s="138"/>
    </row>
    <row r="46" spans="2:24" ht="26.25" hidden="1">
      <c r="B46" s="131"/>
      <c r="C46" s="139"/>
      <c r="D46" s="132"/>
      <c r="E46" s="360"/>
      <c r="F46" s="361"/>
      <c r="G46" s="361"/>
      <c r="H46" s="362"/>
      <c r="I46" s="133"/>
      <c r="J46" s="133"/>
      <c r="K46" s="133"/>
      <c r="L46" s="133"/>
      <c r="M46" s="133"/>
      <c r="N46" s="133"/>
      <c r="O46" s="134" t="s">
        <v>95</v>
      </c>
      <c r="P46" s="134" t="s">
        <v>95</v>
      </c>
      <c r="Q46" s="134" t="s">
        <v>95</v>
      </c>
      <c r="T46" s="136">
        <f t="shared" si="0"/>
        <v>0</v>
      </c>
      <c r="U46" s="137">
        <f t="shared" si="1"/>
        <v>0</v>
      </c>
      <c r="V46" s="138"/>
      <c r="W46" s="138"/>
      <c r="X46" s="138"/>
    </row>
    <row r="47" spans="2:24" ht="26.25" hidden="1">
      <c r="B47" s="131"/>
      <c r="C47" s="139"/>
      <c r="D47" s="132"/>
      <c r="E47" s="360"/>
      <c r="F47" s="361"/>
      <c r="G47" s="361"/>
      <c r="H47" s="362"/>
      <c r="I47" s="133"/>
      <c r="J47" s="133"/>
      <c r="K47" s="133"/>
      <c r="L47" s="133"/>
      <c r="M47" s="133"/>
      <c r="N47" s="133"/>
      <c r="O47" s="134" t="s">
        <v>95</v>
      </c>
      <c r="P47" s="134" t="s">
        <v>95</v>
      </c>
      <c r="Q47" s="134" t="s">
        <v>95</v>
      </c>
      <c r="T47" s="136">
        <f t="shared" si="0"/>
        <v>0</v>
      </c>
      <c r="U47" s="137">
        <f t="shared" si="1"/>
        <v>0</v>
      </c>
      <c r="V47" s="138"/>
      <c r="W47" s="138"/>
      <c r="X47" s="138"/>
    </row>
    <row r="48" spans="2:24" ht="26.25" hidden="1">
      <c r="B48" s="131"/>
      <c r="C48" s="139"/>
      <c r="D48" s="132"/>
      <c r="E48" s="360"/>
      <c r="F48" s="361"/>
      <c r="G48" s="361"/>
      <c r="H48" s="362"/>
      <c r="I48" s="133"/>
      <c r="J48" s="133"/>
      <c r="K48" s="133"/>
      <c r="L48" s="133"/>
      <c r="M48" s="133"/>
      <c r="N48" s="133"/>
      <c r="O48" s="134" t="s">
        <v>95</v>
      </c>
      <c r="P48" s="134" t="s">
        <v>95</v>
      </c>
      <c r="Q48" s="134" t="s">
        <v>95</v>
      </c>
      <c r="T48" s="136">
        <f t="shared" si="0"/>
        <v>0</v>
      </c>
      <c r="U48" s="137">
        <f t="shared" si="1"/>
        <v>0</v>
      </c>
      <c r="V48" s="138"/>
      <c r="W48" s="138"/>
      <c r="X48" s="138"/>
    </row>
    <row r="49" spans="2:24" ht="26.25" hidden="1">
      <c r="B49" s="131"/>
      <c r="C49" s="139"/>
      <c r="D49" s="132"/>
      <c r="E49" s="360"/>
      <c r="F49" s="361"/>
      <c r="G49" s="361"/>
      <c r="H49" s="362"/>
      <c r="I49" s="133"/>
      <c r="J49" s="133"/>
      <c r="K49" s="133"/>
      <c r="L49" s="133"/>
      <c r="M49" s="133"/>
      <c r="N49" s="133"/>
      <c r="O49" s="134" t="s">
        <v>95</v>
      </c>
      <c r="P49" s="134" t="s">
        <v>95</v>
      </c>
      <c r="Q49" s="134" t="s">
        <v>95</v>
      </c>
      <c r="T49" s="136">
        <f t="shared" si="0"/>
        <v>0</v>
      </c>
      <c r="U49" s="137">
        <f t="shared" si="1"/>
        <v>0</v>
      </c>
      <c r="V49" s="138"/>
      <c r="W49" s="138"/>
      <c r="X49" s="138"/>
    </row>
    <row r="50" spans="2:24" ht="8.1" customHeight="1" thickBot="1">
      <c r="B50" s="140"/>
      <c r="C50" s="141"/>
      <c r="D50" s="141"/>
      <c r="E50" s="142"/>
      <c r="F50" s="142"/>
      <c r="G50" s="142"/>
      <c r="H50" s="142"/>
      <c r="I50" s="143"/>
      <c r="J50" s="143"/>
      <c r="K50" s="143"/>
      <c r="L50" s="143"/>
      <c r="M50" s="143"/>
      <c r="N50" s="143"/>
      <c r="O50" s="144"/>
      <c r="P50" s="145"/>
      <c r="Q50" s="146"/>
      <c r="T50" s="147"/>
      <c r="U50" s="138"/>
      <c r="V50" s="138"/>
      <c r="W50" s="138"/>
      <c r="X50" s="138"/>
    </row>
    <row r="51" spans="2:24" ht="20.100000000000001" customHeight="1" thickBot="1">
      <c r="B51" s="140"/>
      <c r="C51" s="142"/>
      <c r="D51" s="142"/>
      <c r="E51" s="142"/>
      <c r="F51" s="148"/>
      <c r="G51" s="149"/>
      <c r="H51" s="149"/>
      <c r="I51" s="149"/>
      <c r="J51" s="149"/>
      <c r="K51" s="143"/>
      <c r="L51" s="143"/>
      <c r="M51" s="143"/>
      <c r="N51" s="143"/>
      <c r="O51" s="357" t="s">
        <v>96</v>
      </c>
      <c r="P51" s="358"/>
      <c r="Q51" s="359"/>
      <c r="R51" s="150"/>
      <c r="T51" s="147"/>
      <c r="U51" s="138"/>
      <c r="V51" s="138"/>
      <c r="W51" s="138"/>
      <c r="X51" s="138"/>
    </row>
    <row r="52" spans="2:24" ht="20.100000000000001" customHeight="1">
      <c r="B52" s="151"/>
      <c r="C52" s="151"/>
      <c r="D52" s="151"/>
      <c r="E52" s="151"/>
      <c r="F52" s="151"/>
      <c r="G52" s="151"/>
      <c r="H52" s="151"/>
      <c r="I52" s="151"/>
      <c r="J52" s="151"/>
      <c r="K52" s="151"/>
      <c r="L52" s="151"/>
      <c r="M52" s="151"/>
      <c r="N52" s="151"/>
      <c r="O52" s="151"/>
      <c r="P52" s="151"/>
      <c r="Q52" s="151"/>
      <c r="R52" s="152"/>
      <c r="S52" s="153"/>
    </row>
    <row r="53" spans="2:24" s="157" customFormat="1" ht="20.100000000000001" customHeight="1">
      <c r="B53" s="154" t="s">
        <v>97</v>
      </c>
      <c r="C53" s="154"/>
      <c r="D53" s="154"/>
      <c r="E53" s="154"/>
      <c r="F53" s="154"/>
      <c r="G53" s="154"/>
      <c r="H53" s="154"/>
      <c r="I53" s="154"/>
      <c r="J53" s="154"/>
      <c r="K53" s="154"/>
      <c r="L53" s="154"/>
      <c r="M53" s="154"/>
      <c r="N53" s="154"/>
      <c r="O53" s="154"/>
      <c r="P53" s="154"/>
      <c r="Q53" s="154"/>
      <c r="R53" s="155"/>
      <c r="S53" s="156"/>
    </row>
    <row r="54" spans="2:24" ht="20.100000000000001" customHeight="1">
      <c r="B54" s="335" t="s">
        <v>98</v>
      </c>
      <c r="C54" s="336"/>
      <c r="D54" s="336"/>
      <c r="E54" s="336"/>
      <c r="F54" s="336"/>
      <c r="G54" s="336"/>
      <c r="H54" s="336"/>
      <c r="I54" s="336"/>
      <c r="J54" s="336"/>
      <c r="K54" s="336"/>
      <c r="L54" s="336"/>
      <c r="M54" s="336"/>
      <c r="N54" s="336"/>
      <c r="O54" s="336"/>
      <c r="P54" s="336"/>
      <c r="Q54" s="337"/>
      <c r="R54" s="125"/>
    </row>
    <row r="55" spans="2:24" ht="20.100000000000001" customHeight="1">
      <c r="B55" s="338"/>
      <c r="C55" s="339"/>
      <c r="D55" s="339"/>
      <c r="E55" s="339"/>
      <c r="F55" s="339"/>
      <c r="G55" s="339"/>
      <c r="H55" s="339"/>
      <c r="I55" s="339"/>
      <c r="J55" s="339"/>
      <c r="K55" s="339"/>
      <c r="L55" s="339"/>
      <c r="M55" s="339"/>
      <c r="N55" s="339"/>
      <c r="O55" s="339"/>
      <c r="P55" s="339"/>
      <c r="Q55" s="340"/>
      <c r="R55" s="125"/>
    </row>
    <row r="56" spans="2:24" ht="20.100000000000001" customHeight="1">
      <c r="B56" s="341"/>
      <c r="C56" s="342"/>
      <c r="D56" s="342"/>
      <c r="E56" s="342"/>
      <c r="F56" s="342"/>
      <c r="G56" s="342"/>
      <c r="H56" s="342"/>
      <c r="I56" s="342"/>
      <c r="J56" s="342"/>
      <c r="K56" s="342"/>
      <c r="L56" s="342"/>
      <c r="M56" s="342"/>
      <c r="N56" s="342"/>
      <c r="O56" s="342"/>
      <c r="P56" s="342"/>
      <c r="Q56" s="343"/>
      <c r="R56" s="125"/>
    </row>
    <row r="57" spans="2:24" ht="20.100000000000001" customHeight="1">
      <c r="B57" s="158" t="s">
        <v>99</v>
      </c>
      <c r="C57" s="159"/>
      <c r="D57" s="159"/>
      <c r="E57" s="159"/>
      <c r="F57" s="159"/>
      <c r="G57" s="159"/>
      <c r="H57" s="160"/>
      <c r="I57" s="160"/>
      <c r="J57" s="160"/>
      <c r="K57" s="160"/>
      <c r="L57" s="160"/>
      <c r="M57" s="160"/>
      <c r="N57" s="160"/>
      <c r="O57" s="160"/>
      <c r="P57" s="160"/>
      <c r="Q57" s="160"/>
      <c r="T57" s="161"/>
    </row>
    <row r="58" spans="2:24" ht="18" customHeight="1">
      <c r="B58" s="162" t="s">
        <v>100</v>
      </c>
      <c r="C58" s="163"/>
      <c r="D58" s="163"/>
      <c r="E58" s="163"/>
      <c r="F58" s="163"/>
      <c r="G58" s="163"/>
      <c r="H58" s="163"/>
      <c r="I58" s="163"/>
      <c r="J58" s="163"/>
      <c r="K58" s="163"/>
      <c r="L58" s="163"/>
      <c r="M58" s="163"/>
      <c r="N58" s="163"/>
      <c r="O58" s="163"/>
      <c r="P58" s="163"/>
      <c r="Q58" s="163"/>
      <c r="R58" s="164"/>
      <c r="S58" s="165"/>
    </row>
    <row r="59" spans="2:24" ht="18" customHeight="1">
      <c r="B59" s="162" t="s">
        <v>101</v>
      </c>
      <c r="C59" s="163"/>
      <c r="D59" s="163"/>
      <c r="E59" s="163"/>
      <c r="F59" s="163"/>
      <c r="G59" s="163"/>
      <c r="H59" s="163"/>
      <c r="I59" s="163"/>
      <c r="J59" s="163"/>
      <c r="K59" s="163"/>
      <c r="L59" s="163"/>
      <c r="M59" s="163"/>
      <c r="N59" s="163"/>
      <c r="O59" s="163"/>
      <c r="P59" s="163"/>
      <c r="Q59" s="163"/>
      <c r="R59" s="164"/>
      <c r="S59" s="165"/>
    </row>
    <row r="60" spans="2:24" ht="18" customHeight="1">
      <c r="B60" s="166" t="s">
        <v>102</v>
      </c>
      <c r="C60" s="167"/>
      <c r="D60" s="167"/>
      <c r="E60" s="167"/>
      <c r="F60" s="167"/>
      <c r="G60" s="167"/>
      <c r="H60" s="167"/>
      <c r="I60" s="167"/>
      <c r="J60" s="167"/>
      <c r="K60" s="167"/>
      <c r="L60" s="167"/>
      <c r="M60" s="167"/>
      <c r="N60" s="167"/>
      <c r="O60" s="167"/>
      <c r="P60" s="167"/>
      <c r="Q60" s="167"/>
      <c r="R60" s="168"/>
      <c r="S60" s="169"/>
    </row>
    <row r="61" spans="2:24" ht="20.100000000000001" customHeight="1">
      <c r="B61" s="170" t="s">
        <v>103</v>
      </c>
      <c r="C61" s="171"/>
      <c r="D61" s="171"/>
      <c r="E61" s="171"/>
      <c r="F61" s="171"/>
      <c r="G61" s="344"/>
      <c r="H61" s="345"/>
      <c r="I61" s="345"/>
      <c r="J61" s="345"/>
      <c r="K61" s="345"/>
      <c r="L61" s="345"/>
      <c r="M61" s="345"/>
      <c r="N61" s="345"/>
      <c r="O61" s="345"/>
      <c r="P61" s="345"/>
      <c r="Q61" s="346"/>
      <c r="R61" s="172"/>
      <c r="S61" s="173"/>
    </row>
    <row r="62" spans="2:24" ht="20.100000000000001" customHeight="1">
      <c r="B62" s="174" t="s">
        <v>104</v>
      </c>
      <c r="C62" s="175"/>
      <c r="D62" s="175"/>
      <c r="E62" s="175"/>
      <c r="F62" s="175"/>
      <c r="G62" s="176"/>
      <c r="H62" s="177"/>
      <c r="I62" s="347"/>
      <c r="J62" s="347"/>
      <c r="K62" s="179"/>
      <c r="L62" s="179"/>
      <c r="M62" s="179"/>
      <c r="N62" s="179"/>
      <c r="O62" s="348"/>
      <c r="P62" s="349"/>
      <c r="Q62" s="350"/>
      <c r="R62" s="92"/>
      <c r="S62" s="181"/>
    </row>
    <row r="63" spans="2:24" ht="20.100000000000001" customHeight="1">
      <c r="B63" s="182" t="s">
        <v>107</v>
      </c>
      <c r="C63" s="183"/>
      <c r="D63" s="183"/>
      <c r="E63" s="183"/>
      <c r="F63" s="183"/>
      <c r="G63" s="176"/>
      <c r="H63" s="177"/>
      <c r="I63" s="185"/>
      <c r="J63" s="179"/>
      <c r="K63" s="179"/>
      <c r="L63" s="179"/>
      <c r="M63" s="179"/>
      <c r="N63" s="179"/>
      <c r="O63" s="179"/>
      <c r="P63" s="179"/>
      <c r="Q63" s="186"/>
      <c r="R63" s="92"/>
      <c r="S63" s="181"/>
    </row>
    <row r="64" spans="2:24" ht="20.100000000000001" customHeight="1">
      <c r="B64" s="351" t="s">
        <v>109</v>
      </c>
      <c r="C64" s="352"/>
      <c r="D64" s="352"/>
      <c r="E64" s="352"/>
      <c r="F64" s="353"/>
      <c r="G64" s="187"/>
      <c r="H64" s="188"/>
      <c r="I64" s="354" t="s">
        <v>110</v>
      </c>
      <c r="J64" s="355"/>
      <c r="K64" s="355"/>
      <c r="L64" s="355"/>
      <c r="M64" s="355"/>
      <c r="N64" s="355"/>
      <c r="O64" s="355"/>
      <c r="P64" s="355"/>
      <c r="Q64" s="356"/>
      <c r="R64" s="191"/>
      <c r="S64" s="181"/>
    </row>
    <row r="65" spans="2:19" ht="20.100000000000001" customHeight="1">
      <c r="B65" s="192"/>
      <c r="C65" s="192"/>
      <c r="D65" s="97"/>
      <c r="E65" s="97"/>
      <c r="F65" s="97"/>
      <c r="G65" s="97"/>
      <c r="H65" s="97"/>
      <c r="I65" s="97"/>
      <c r="J65" s="97"/>
      <c r="K65" s="97"/>
      <c r="L65" s="97"/>
      <c r="M65" s="97"/>
      <c r="N65" s="97"/>
      <c r="O65" s="97"/>
      <c r="P65" s="97"/>
      <c r="Q65" s="97"/>
    </row>
    <row r="66" spans="2:19" ht="20.100000000000001" customHeight="1">
      <c r="B66" s="193"/>
      <c r="C66" s="194"/>
      <c r="D66" s="194"/>
      <c r="E66" s="194"/>
      <c r="F66" s="194"/>
      <c r="G66" s="194"/>
      <c r="H66" s="194"/>
      <c r="I66" s="194"/>
      <c r="J66" s="194"/>
      <c r="K66" s="194"/>
      <c r="L66" s="194"/>
      <c r="M66" s="194"/>
      <c r="N66" s="194"/>
      <c r="O66" s="194"/>
      <c r="P66" s="194"/>
      <c r="Q66" s="194"/>
      <c r="R66" s="195"/>
      <c r="S66" s="156"/>
    </row>
  </sheetData>
  <mergeCells count="52">
    <mergeCell ref="F1:H1"/>
    <mergeCell ref="H5:Q5"/>
    <mergeCell ref="H10:H11"/>
    <mergeCell ref="B14:Q14"/>
    <mergeCell ref="E26:H26"/>
    <mergeCell ref="E15:H15"/>
    <mergeCell ref="E16:H16"/>
    <mergeCell ref="E17:H17"/>
    <mergeCell ref="E18:H18"/>
    <mergeCell ref="E19:H19"/>
    <mergeCell ref="E20:H20"/>
    <mergeCell ref="E21:H21"/>
    <mergeCell ref="E22:H22"/>
    <mergeCell ref="E23:H23"/>
    <mergeCell ref="E24:H24"/>
    <mergeCell ref="E25:H25"/>
    <mergeCell ref="E38:H38"/>
    <mergeCell ref="E27:H27"/>
    <mergeCell ref="E28:H28"/>
    <mergeCell ref="E29:H29"/>
    <mergeCell ref="E30:H30"/>
    <mergeCell ref="E31:H31"/>
    <mergeCell ref="E32:H32"/>
    <mergeCell ref="E33:H33"/>
    <mergeCell ref="E34:H34"/>
    <mergeCell ref="E35:H35"/>
    <mergeCell ref="E36:H36"/>
    <mergeCell ref="E37:H37"/>
    <mergeCell ref="O51:Q51"/>
    <mergeCell ref="E39:H39"/>
    <mergeCell ref="E40:H40"/>
    <mergeCell ref="E41:H41"/>
    <mergeCell ref="E42:H42"/>
    <mergeCell ref="E43:H43"/>
    <mergeCell ref="E44:H44"/>
    <mergeCell ref="E45:H45"/>
    <mergeCell ref="E46:H46"/>
    <mergeCell ref="E47:H47"/>
    <mergeCell ref="E48:H48"/>
    <mergeCell ref="E49:H49"/>
    <mergeCell ref="B54:Q56"/>
    <mergeCell ref="G61:Q61"/>
    <mergeCell ref="I62:J62"/>
    <mergeCell ref="O62:Q62"/>
    <mergeCell ref="B64:F64"/>
    <mergeCell ref="I64:Q64"/>
    <mergeCell ref="L15:M15"/>
    <mergeCell ref="N15:O15"/>
    <mergeCell ref="P15:Q15"/>
    <mergeCell ref="L16:M16"/>
    <mergeCell ref="N16:O16"/>
    <mergeCell ref="P16:Q16"/>
  </mergeCells>
  <dataValidations count="1">
    <dataValidation type="decimal" errorStyle="warning" allowBlank="1" showInputMessage="1" showErrorMessage="1" sqref="R51 K51:O51 I16:L50 M17:M50 N17:N50" xr:uid="{F687A4A1-67AF-4F56-9B30-5E80DD16809B}">
      <formula1>0</formula1>
      <formula2>9.99999999999999E+24</formula2>
    </dataValidation>
  </dataValidations>
  <pageMargins left="0.7" right="0.7" top="0.75" bottom="0.75" header="0.3" footer="0.3"/>
  <pageSetup scale="49" orientation="portrait" r:id="rId1"/>
  <headerFooter>
    <oddHeader>&amp;R&amp;A</oddHeader>
    <oddFooter>&amp;L&amp;A
&amp;D&amp;RPage &amp;P of &amp;N
&amp;G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3009" r:id="rId5" name="Button 1">
              <controlPr defaultSize="0" print="0" autoFill="0" autoPict="0">
                <anchor moveWithCells="1" sizeWithCells="1">
                  <from>
                    <xdr:col>4</xdr:col>
                    <xdr:colOff>95250</xdr:colOff>
                    <xdr:row>49</xdr:row>
                    <xdr:rowOff>76200</xdr:rowOff>
                  </from>
                  <to>
                    <xdr:col>5</xdr:col>
                    <xdr:colOff>590550</xdr:colOff>
                    <xdr:row>50</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32B59-9FCD-4EB1-8FE8-D18C9FBA1966}">
  <sheetPr>
    <pageSetUpPr fitToPage="1"/>
  </sheetPr>
  <dimension ref="A1:BC72"/>
  <sheetViews>
    <sheetView zoomScale="99" zoomScaleNormal="115" workbookViewId="0">
      <selection activeCell="P22" sqref="P22"/>
    </sheetView>
  </sheetViews>
  <sheetFormatPr defaultColWidth="0" defaultRowHeight="20.100000000000001" customHeight="1"/>
  <cols>
    <col min="1" max="1" width="2.85546875" style="94" customWidth="1"/>
    <col min="2" max="2" width="4.42578125" style="94" customWidth="1"/>
    <col min="3" max="3" width="10.28515625" style="94" customWidth="1"/>
    <col min="4" max="4" width="7.42578125" style="94" customWidth="1"/>
    <col min="5" max="5" width="5.42578125" style="94" customWidth="1"/>
    <col min="6" max="6" width="11.5703125" style="94" customWidth="1"/>
    <col min="7" max="7" width="9.42578125" style="94" customWidth="1"/>
    <col min="8" max="11" width="12.85546875" style="94" customWidth="1"/>
    <col min="12" max="12" width="14.7109375" style="94" customWidth="1"/>
    <col min="13" max="13" width="10.5703125" style="94" customWidth="1"/>
    <col min="14" max="14" width="22.42578125" style="94" customWidth="1"/>
    <col min="15" max="15" width="10.5703125" style="94" customWidth="1"/>
    <col min="16" max="17" width="12" style="94" customWidth="1"/>
    <col min="18" max="18" width="10.85546875" style="94" customWidth="1"/>
    <col min="19" max="19" width="11.5703125" style="94" customWidth="1"/>
    <col min="20" max="20" width="11.85546875" style="94" customWidth="1"/>
    <col min="21" max="21" width="8.42578125" style="94" customWidth="1"/>
    <col min="22" max="22" width="4.85546875" style="94" customWidth="1"/>
    <col min="23" max="23" width="0" style="135" hidden="1" customWidth="1"/>
    <col min="24" max="55" width="0" style="94" hidden="1" customWidth="1"/>
    <col min="56" max="16384" width="4.85546875" style="94" hidden="1"/>
  </cols>
  <sheetData>
    <row r="1" spans="2:33" ht="15">
      <c r="B1" s="85"/>
      <c r="C1" s="86"/>
      <c r="D1" s="87"/>
      <c r="E1" s="88" t="s">
        <v>58</v>
      </c>
      <c r="F1" s="363"/>
      <c r="G1" s="364"/>
      <c r="H1" s="365"/>
      <c r="I1" s="87"/>
      <c r="J1" s="87"/>
      <c r="K1" s="87"/>
      <c r="L1" s="89"/>
      <c r="M1" s="89" t="s">
        <v>59</v>
      </c>
      <c r="N1" s="233" t="s">
        <v>203</v>
      </c>
      <c r="O1" s="90"/>
      <c r="P1" s="90"/>
      <c r="Q1" s="90"/>
      <c r="R1" s="90"/>
      <c r="S1" s="90"/>
      <c r="T1" s="90"/>
      <c r="U1" s="91"/>
      <c r="V1" s="92"/>
      <c r="W1" s="93"/>
    </row>
    <row r="2" spans="2:33" s="97" customFormat="1" ht="20.100000000000001" customHeight="1">
      <c r="B2" s="95"/>
      <c r="C2" s="95"/>
      <c r="D2" s="95"/>
      <c r="E2" s="95"/>
      <c r="F2" s="95"/>
      <c r="G2" s="96"/>
      <c r="H2" s="96"/>
      <c r="I2" s="96"/>
      <c r="L2" s="95"/>
      <c r="M2" s="95"/>
      <c r="N2" s="95"/>
      <c r="O2" s="95"/>
      <c r="P2" s="95"/>
      <c r="Q2" s="95"/>
      <c r="R2" s="95"/>
      <c r="S2" s="95"/>
      <c r="T2" s="95"/>
      <c r="U2" s="95"/>
      <c r="V2" s="98"/>
      <c r="W2" s="99"/>
    </row>
    <row r="3" spans="2:33" ht="20.100000000000001" customHeight="1">
      <c r="B3" s="100" t="s">
        <v>60</v>
      </c>
      <c r="C3" s="100"/>
      <c r="D3" s="100"/>
      <c r="E3" s="100"/>
      <c r="F3" s="100"/>
      <c r="G3" s="100"/>
      <c r="H3" s="100"/>
      <c r="I3" s="100"/>
      <c r="J3" s="100"/>
      <c r="K3" s="100"/>
      <c r="L3" s="100"/>
      <c r="M3" s="100"/>
      <c r="N3" s="100"/>
      <c r="O3" s="100"/>
      <c r="P3" s="100"/>
      <c r="Q3" s="100"/>
      <c r="R3" s="100"/>
      <c r="S3" s="100"/>
      <c r="T3" s="100"/>
      <c r="U3" s="100"/>
      <c r="V3" s="101"/>
      <c r="W3" s="102"/>
    </row>
    <row r="4" spans="2:33" ht="20.100000000000001" customHeight="1">
      <c r="B4" s="103"/>
      <c r="C4" s="103"/>
      <c r="D4" s="103"/>
      <c r="E4" s="103"/>
      <c r="F4" s="103"/>
      <c r="G4" s="103"/>
      <c r="H4" s="103"/>
      <c r="I4" s="103"/>
      <c r="J4" s="103"/>
      <c r="K4" s="103"/>
      <c r="L4" s="103"/>
      <c r="M4" s="103"/>
      <c r="N4" s="103"/>
      <c r="O4" s="103"/>
      <c r="P4" s="103"/>
      <c r="Q4" s="103"/>
      <c r="R4" s="103"/>
      <c r="S4" s="103"/>
      <c r="T4" s="103"/>
      <c r="U4" s="103"/>
      <c r="V4" s="103"/>
      <c r="W4" s="102"/>
    </row>
    <row r="5" spans="2:33" ht="20.100000000000001" customHeight="1">
      <c r="B5" s="104"/>
      <c r="C5" s="104"/>
      <c r="D5" s="104"/>
      <c r="E5" s="104"/>
      <c r="G5" s="105" t="s">
        <v>61</v>
      </c>
      <c r="H5" s="366">
        <f>'Proposed ESS Projects'!E8</f>
        <v>0</v>
      </c>
      <c r="I5" s="366"/>
      <c r="J5" s="366"/>
      <c r="K5" s="366"/>
      <c r="L5" s="366"/>
      <c r="M5" s="366"/>
      <c r="N5" s="366"/>
      <c r="O5" s="366"/>
      <c r="P5" s="366"/>
      <c r="Q5" s="366"/>
      <c r="R5" s="366"/>
      <c r="S5" s="366"/>
      <c r="T5" s="366"/>
      <c r="U5" s="366"/>
      <c r="V5" s="106"/>
      <c r="W5" s="102"/>
    </row>
    <row r="6" spans="2:33" ht="20.100000000000001" customHeight="1">
      <c r="B6" s="104"/>
      <c r="C6" s="104"/>
      <c r="D6" s="104"/>
      <c r="E6" s="104"/>
      <c r="G6" s="98" t="s">
        <v>62</v>
      </c>
      <c r="H6" s="107">
        <v>1</v>
      </c>
      <c r="I6" s="108"/>
      <c r="J6" s="108"/>
      <c r="K6" s="108"/>
      <c r="L6" s="108"/>
      <c r="M6" s="108"/>
      <c r="N6" s="108"/>
      <c r="O6" s="108"/>
      <c r="P6" s="108"/>
      <c r="Q6" s="108"/>
      <c r="R6" s="108"/>
      <c r="S6" s="108"/>
      <c r="T6" s="108"/>
      <c r="U6" s="108"/>
      <c r="V6" s="108"/>
      <c r="W6" s="102"/>
    </row>
    <row r="7" spans="2:33" ht="20.100000000000001" customHeight="1">
      <c r="B7" s="104"/>
      <c r="C7" s="104"/>
      <c r="D7" s="104"/>
      <c r="E7" s="104"/>
      <c r="G7" s="105"/>
      <c r="H7" s="108"/>
      <c r="I7" s="108"/>
      <c r="J7" s="108"/>
      <c r="K7" s="108"/>
      <c r="L7" s="108"/>
      <c r="M7" s="108"/>
      <c r="N7" s="108"/>
      <c r="O7" s="108"/>
      <c r="P7" s="108"/>
      <c r="Q7" s="108"/>
      <c r="R7" s="108"/>
      <c r="S7" s="108"/>
      <c r="T7" s="108"/>
      <c r="U7" s="108"/>
      <c r="V7" s="108"/>
      <c r="W7" s="102"/>
    </row>
    <row r="8" spans="2:33" ht="32.1" customHeight="1">
      <c r="B8" s="104"/>
      <c r="C8" s="104"/>
      <c r="D8" s="104"/>
      <c r="E8" s="104"/>
      <c r="G8" s="105"/>
      <c r="H8" s="109" t="s">
        <v>63</v>
      </c>
      <c r="I8" s="109" t="s">
        <v>64</v>
      </c>
      <c r="J8" s="109" t="s">
        <v>65</v>
      </c>
      <c r="K8" s="109" t="s">
        <v>66</v>
      </c>
      <c r="L8" s="109" t="s">
        <v>67</v>
      </c>
      <c r="M8" s="110"/>
      <c r="N8" s="111"/>
      <c r="O8" s="112"/>
      <c r="P8" s="108"/>
      <c r="Q8" s="108"/>
      <c r="R8" s="108"/>
      <c r="S8" s="108"/>
      <c r="T8" s="108"/>
      <c r="U8" s="108"/>
      <c r="V8" s="108"/>
      <c r="W8" s="102"/>
    </row>
    <row r="9" spans="2:33" ht="20.100000000000001" customHeight="1">
      <c r="B9" s="113"/>
      <c r="C9" s="113"/>
      <c r="D9" s="113"/>
      <c r="E9" s="113"/>
      <c r="F9" s="113"/>
      <c r="G9" s="114" t="s">
        <v>68</v>
      </c>
      <c r="H9" s="115">
        <f>SUMIF($D$22:$D$56,"EE",$I$22:$I$56)</f>
        <v>0</v>
      </c>
      <c r="I9" s="115">
        <f>SUMIF($D$22:$D$56,"LCE",$I$22:$I$56)</f>
        <v>0</v>
      </c>
      <c r="J9" s="116">
        <f>SUMIF($D$22:$D$56,"LD",$I$22:$I$56)</f>
        <v>0</v>
      </c>
      <c r="K9" s="373"/>
      <c r="L9" s="117">
        <f t="shared" ref="L9:L11" si="0">SUM(H9:K9)</f>
        <v>0</v>
      </c>
      <c r="M9" s="106"/>
      <c r="N9" s="375"/>
      <c r="O9" s="108"/>
      <c r="P9" s="108"/>
      <c r="Q9" s="108"/>
      <c r="R9" s="108"/>
      <c r="S9" s="108"/>
      <c r="T9" s="108"/>
      <c r="U9" s="108"/>
      <c r="V9" s="108"/>
      <c r="W9" s="102"/>
    </row>
    <row r="10" spans="2:33" ht="20.100000000000001" customHeight="1">
      <c r="B10" s="113"/>
      <c r="C10" s="113"/>
      <c r="D10" s="113"/>
      <c r="E10" s="113"/>
      <c r="F10" s="113"/>
      <c r="G10" s="95" t="s">
        <v>69</v>
      </c>
      <c r="H10" s="115">
        <f>SUMIF($D$22:$D$56,"EE",$L$22:$L$56)</f>
        <v>0</v>
      </c>
      <c r="I10" s="115">
        <f>SUMIF($D$22:$D$56,"LCE",$L$22:$L$56)</f>
        <v>0</v>
      </c>
      <c r="J10" s="116">
        <f>SUMIF($D$22:$D$56,"LD",$L$22:$L$56)</f>
        <v>0</v>
      </c>
      <c r="K10" s="374"/>
      <c r="L10" s="117">
        <f t="shared" si="0"/>
        <v>0</v>
      </c>
      <c r="M10" s="106"/>
      <c r="N10" s="375"/>
      <c r="O10" s="108"/>
      <c r="P10" s="108"/>
      <c r="Q10" s="108"/>
      <c r="R10" s="108"/>
      <c r="S10" s="108"/>
      <c r="T10" s="108"/>
      <c r="U10" s="108"/>
      <c r="V10" s="108"/>
      <c r="W10" s="102"/>
    </row>
    <row r="11" spans="2:33" ht="20.100000000000001" customHeight="1">
      <c r="B11" s="113"/>
      <c r="C11" s="113"/>
      <c r="D11" s="113"/>
      <c r="E11" s="113"/>
      <c r="G11" s="98" t="s">
        <v>70</v>
      </c>
      <c r="H11" s="115">
        <f>SUMIF($D$22:$D$56,"EE",$Q$22:$Q$56)</f>
        <v>0</v>
      </c>
      <c r="I11" s="115">
        <f>SUMIF($D$22:$D$56,"LCE",$Q$22:$Q$56)</f>
        <v>0</v>
      </c>
      <c r="J11" s="116">
        <f>SUMIF($D$22:$D$56,"LD",$Q$22:$Q$56)</f>
        <v>0</v>
      </c>
      <c r="K11" s="116">
        <f>SUMIF($D$22:$D$56,"DR",$Q$22:$Q$56)</f>
        <v>0</v>
      </c>
      <c r="L11" s="117">
        <f t="shared" si="0"/>
        <v>0</v>
      </c>
      <c r="M11" s="108"/>
      <c r="N11" s="106"/>
      <c r="O11" s="108"/>
      <c r="P11" s="108"/>
      <c r="Q11" s="108"/>
      <c r="R11" s="108"/>
      <c r="S11" s="108"/>
      <c r="T11" s="108"/>
      <c r="U11" s="108"/>
      <c r="V11" s="108"/>
      <c r="W11" s="102"/>
    </row>
    <row r="12" spans="2:33" ht="20.100000000000001" customHeight="1">
      <c r="B12" s="113"/>
      <c r="C12" s="113"/>
      <c r="D12" s="113"/>
      <c r="E12" s="113"/>
      <c r="G12" s="98" t="s">
        <v>71</v>
      </c>
      <c r="H12" s="115">
        <f>SUMIF($D$22:$D$56,"EE",$P$22:$P$56)</f>
        <v>0</v>
      </c>
      <c r="I12" s="115">
        <f>SUMIF($D$22:$D$56,"LCE",$P$22:$P$56)</f>
        <v>0</v>
      </c>
      <c r="J12" s="116">
        <f>SUMIF($D$22:$D$56,"LD",$P$22:$P$56)</f>
        <v>0</v>
      </c>
      <c r="K12" s="196">
        <f>SUMIF($D$22:$D$56,"DR",$P$22:$P$56)</f>
        <v>0</v>
      </c>
      <c r="L12" s="117">
        <f>SUM(H12:K12)</f>
        <v>0</v>
      </c>
      <c r="M12" s="108"/>
      <c r="N12" s="106"/>
      <c r="O12" s="108"/>
      <c r="P12" s="108"/>
      <c r="Q12" s="108"/>
      <c r="R12" s="108"/>
      <c r="S12" s="108"/>
      <c r="T12" s="108"/>
      <c r="U12" s="108"/>
      <c r="V12" s="108"/>
      <c r="W12" s="102"/>
    </row>
    <row r="13" spans="2:33" ht="20.100000000000001" customHeight="1">
      <c r="B13" s="113"/>
      <c r="C13" s="113"/>
      <c r="D13" s="113"/>
      <c r="E13" s="113"/>
      <c r="G13" s="95" t="s">
        <v>72</v>
      </c>
      <c r="H13" s="115">
        <f>SUMIF($D$22:$D$56,"EE",$J$22:$J$56)</f>
        <v>0</v>
      </c>
      <c r="I13" s="115">
        <f>SUMIF($D$22:$D$56,"LCE",$J$22:$J$56)</f>
        <v>0</v>
      </c>
      <c r="J13" s="116">
        <f>SUMIF($D$22:$D$56,"LD",$J$22:$J$56)</f>
        <v>0</v>
      </c>
      <c r="K13" s="116">
        <f>SUMIF($D$22:$D$56,"DR",$J$22:$J$56)</f>
        <v>0</v>
      </c>
      <c r="L13" s="117">
        <f t="shared" ref="L13:L17" si="1">SUM(H13:K13)</f>
        <v>0</v>
      </c>
      <c r="M13" s="108"/>
      <c r="N13" s="106"/>
      <c r="O13" s="108"/>
      <c r="P13" s="108"/>
      <c r="Q13" s="108"/>
      <c r="R13" s="108"/>
      <c r="S13" s="108"/>
      <c r="T13" s="108"/>
      <c r="U13" s="108"/>
      <c r="V13" s="108"/>
      <c r="W13" s="102"/>
    </row>
    <row r="14" spans="2:33" ht="20.100000000000001" customHeight="1">
      <c r="B14" s="113"/>
      <c r="C14" s="113"/>
      <c r="D14" s="113"/>
      <c r="E14" s="113"/>
      <c r="G14" s="95" t="s">
        <v>73</v>
      </c>
      <c r="H14" s="115">
        <f>SUMIF($D$22:$D$56,"EE",$K$22:$K$56)</f>
        <v>0</v>
      </c>
      <c r="I14" s="115">
        <f>SUMIF($D$22:$D$56,"LCE",$K$22:$K$56)</f>
        <v>0</v>
      </c>
      <c r="J14" s="116">
        <f>SUMIF($D$22:$D$56,"LD",$K$22:$K$56)</f>
        <v>0</v>
      </c>
      <c r="K14" s="116">
        <f>SUMIF($D$22:$D$56,"DR",$K$22:$K$56)</f>
        <v>0</v>
      </c>
      <c r="L14" s="117">
        <f t="shared" si="1"/>
        <v>0</v>
      </c>
      <c r="M14" s="108"/>
      <c r="N14" s="106"/>
      <c r="O14" s="108"/>
      <c r="P14" s="108"/>
      <c r="Q14" s="108"/>
      <c r="R14" s="108"/>
      <c r="S14" s="108"/>
      <c r="T14" s="108"/>
      <c r="U14" s="108"/>
      <c r="V14" s="108"/>
      <c r="W14" s="102"/>
    </row>
    <row r="15" spans="2:33" ht="20.100000000000001" customHeight="1">
      <c r="B15" s="113"/>
      <c r="C15" s="113"/>
      <c r="D15" s="113"/>
      <c r="E15" s="113"/>
      <c r="F15" s="113"/>
      <c r="G15" s="95" t="s">
        <v>74</v>
      </c>
      <c r="H15" s="115">
        <f>SUMIF($D$22:$D$56,"EE",$M$22:$M$56)</f>
        <v>0</v>
      </c>
      <c r="I15" s="115">
        <f>SUMIF($D$22:$D$56,"LCE",$M$22:$M$56)</f>
        <v>0</v>
      </c>
      <c r="J15" s="116">
        <f>SUMIF($D$22:$D$56,"LD",$M$22:$M$56)</f>
        <v>0</v>
      </c>
      <c r="K15" s="116">
        <f>SUMIF($D$22:$D$56,"DR",$M$22:$M$56)</f>
        <v>0</v>
      </c>
      <c r="L15" s="117">
        <f t="shared" si="1"/>
        <v>0</v>
      </c>
      <c r="M15" s="118"/>
      <c r="N15" s="108"/>
      <c r="O15" s="108"/>
      <c r="P15" s="108"/>
      <c r="Q15" s="108"/>
      <c r="R15" s="108"/>
      <c r="S15" s="108"/>
      <c r="T15" s="108"/>
      <c r="U15" s="108"/>
      <c r="V15" s="108"/>
      <c r="W15" s="102"/>
    </row>
    <row r="16" spans="2:33" ht="20.100000000000001" customHeight="1">
      <c r="B16" s="119"/>
      <c r="C16" s="119"/>
      <c r="D16" s="105"/>
      <c r="E16" s="105"/>
      <c r="G16" s="98" t="s">
        <v>75</v>
      </c>
      <c r="H16" s="367"/>
      <c r="I16" s="376"/>
      <c r="J16" s="377"/>
      <c r="K16" s="196">
        <f>SUMIF($D$22:$D$56,"DR",$N$22:$N$56)</f>
        <v>0</v>
      </c>
      <c r="L16" s="117">
        <f t="shared" si="1"/>
        <v>0</v>
      </c>
      <c r="M16" s="118"/>
      <c r="N16" s="108"/>
      <c r="W16" s="120"/>
      <c r="AG16" s="121"/>
    </row>
    <row r="17" spans="2:34" ht="20.100000000000001" customHeight="1">
      <c r="B17" s="119"/>
      <c r="C17" s="119"/>
      <c r="D17" s="105"/>
      <c r="E17" s="105"/>
      <c r="G17" s="98" t="s">
        <v>76</v>
      </c>
      <c r="H17" s="368"/>
      <c r="I17" s="378"/>
      <c r="J17" s="379"/>
      <c r="K17" s="196">
        <f>SUMIF($D$22:$D$56,"DR",$O$22:$O$56)</f>
        <v>0</v>
      </c>
      <c r="L17" s="117">
        <f t="shared" si="1"/>
        <v>0</v>
      </c>
      <c r="M17" s="118"/>
      <c r="N17" s="108"/>
      <c r="W17" s="120"/>
      <c r="X17" s="120"/>
      <c r="AH17" s="121"/>
    </row>
    <row r="18" spans="2:34" ht="20.100000000000001" customHeight="1">
      <c r="B18" s="119"/>
      <c r="C18" s="119"/>
      <c r="D18" s="122"/>
      <c r="E18" s="123"/>
      <c r="F18" s="123"/>
      <c r="G18" s="123"/>
      <c r="H18" s="123"/>
      <c r="I18" s="123"/>
      <c r="J18" s="123"/>
      <c r="W18" s="120"/>
      <c r="Y18" s="124"/>
    </row>
    <row r="19" spans="2:34" ht="20.100000000000001" customHeight="1">
      <c r="B19" s="100" t="s">
        <v>77</v>
      </c>
      <c r="C19" s="100"/>
      <c r="D19" s="100"/>
      <c r="E19" s="100"/>
      <c r="F19" s="100"/>
      <c r="G19" s="100"/>
      <c r="H19" s="100"/>
      <c r="I19" s="100"/>
      <c r="J19" s="100"/>
      <c r="K19" s="100"/>
      <c r="L19" s="100"/>
      <c r="M19" s="100"/>
      <c r="N19" s="100"/>
      <c r="O19" s="100"/>
      <c r="P19" s="100"/>
      <c r="Q19" s="100"/>
      <c r="R19" s="100"/>
      <c r="S19" s="100"/>
      <c r="T19" s="100"/>
      <c r="U19" s="100"/>
      <c r="V19" s="101"/>
      <c r="W19" s="102"/>
    </row>
    <row r="20" spans="2:34" ht="20.100000000000001" customHeight="1">
      <c r="B20" s="369" t="s">
        <v>78</v>
      </c>
      <c r="C20" s="370"/>
      <c r="D20" s="370"/>
      <c r="E20" s="370"/>
      <c r="F20" s="370"/>
      <c r="G20" s="370"/>
      <c r="H20" s="370"/>
      <c r="I20" s="370"/>
      <c r="J20" s="370"/>
      <c r="K20" s="370"/>
      <c r="L20" s="370"/>
      <c r="M20" s="370"/>
      <c r="N20" s="370"/>
      <c r="O20" s="370"/>
      <c r="P20" s="370"/>
      <c r="Q20" s="370"/>
      <c r="R20" s="370"/>
      <c r="S20" s="370"/>
      <c r="T20" s="370"/>
      <c r="U20" s="370"/>
      <c r="V20" s="125"/>
      <c r="W20" s="126"/>
    </row>
    <row r="21" spans="2:34" ht="65.099999999999994" customHeight="1">
      <c r="B21" s="127" t="s">
        <v>13</v>
      </c>
      <c r="C21" s="128" t="s">
        <v>79</v>
      </c>
      <c r="D21" s="129" t="s">
        <v>80</v>
      </c>
      <c r="E21" s="371" t="s">
        <v>81</v>
      </c>
      <c r="F21" s="371"/>
      <c r="G21" s="371"/>
      <c r="H21" s="371"/>
      <c r="I21" s="129" t="s">
        <v>82</v>
      </c>
      <c r="J21" s="129" t="s">
        <v>83</v>
      </c>
      <c r="K21" s="129" t="s">
        <v>84</v>
      </c>
      <c r="L21" s="129" t="s">
        <v>85</v>
      </c>
      <c r="M21" s="129" t="s">
        <v>86</v>
      </c>
      <c r="N21" s="237" t="s">
        <v>213</v>
      </c>
      <c r="O21" s="237" t="s">
        <v>214</v>
      </c>
      <c r="P21" s="129" t="s">
        <v>87</v>
      </c>
      <c r="Q21" s="129" t="s">
        <v>88</v>
      </c>
      <c r="R21" s="129" t="s">
        <v>89</v>
      </c>
      <c r="S21" s="130" t="s">
        <v>90</v>
      </c>
      <c r="T21" s="130" t="s">
        <v>91</v>
      </c>
      <c r="U21" s="129" t="s">
        <v>92</v>
      </c>
      <c r="W21" s="112"/>
    </row>
    <row r="22" spans="2:34" ht="48.75" customHeight="1">
      <c r="B22" s="131">
        <v>1</v>
      </c>
      <c r="C22" s="132" t="e">
        <f>'Proposed ESS Projects'!#REF!</f>
        <v>#REF!</v>
      </c>
      <c r="D22" s="132" t="s">
        <v>93</v>
      </c>
      <c r="E22" s="360" t="s">
        <v>94</v>
      </c>
      <c r="F22" s="361"/>
      <c r="G22" s="361"/>
      <c r="H22" s="362"/>
      <c r="I22" s="133"/>
      <c r="J22" s="133"/>
      <c r="K22" s="133"/>
      <c r="L22" s="133"/>
      <c r="M22" s="133"/>
      <c r="N22" s="133">
        <f>'Proposed ESS Projects'!AF23</f>
        <v>0</v>
      </c>
      <c r="O22" s="133">
        <f>'Proposed ESS Projects'!AG23</f>
        <v>0</v>
      </c>
      <c r="P22" s="133">
        <f>'Proposed ESS Projects'!AI23</f>
        <v>0</v>
      </c>
      <c r="Q22" s="133"/>
      <c r="R22" s="133"/>
      <c r="S22" s="134" t="s">
        <v>95</v>
      </c>
      <c r="T22" s="134" t="s">
        <v>95</v>
      </c>
      <c r="U22" s="134" t="s">
        <v>95</v>
      </c>
      <c r="X22" s="136" t="e">
        <f t="shared" ref="X22:X55" si="2">C22</f>
        <v>#REF!</v>
      </c>
      <c r="Y22" s="137">
        <f t="shared" ref="Y22:Y55" si="3">G22</f>
        <v>0</v>
      </c>
      <c r="Z22" s="138"/>
      <c r="AA22" s="138"/>
      <c r="AB22" s="138"/>
    </row>
    <row r="23" spans="2:34" ht="35.1" hidden="1" customHeight="1">
      <c r="B23" s="131"/>
      <c r="C23" s="139"/>
      <c r="D23" s="132"/>
      <c r="E23" s="360"/>
      <c r="F23" s="361"/>
      <c r="G23" s="361"/>
      <c r="H23" s="362"/>
      <c r="I23" s="133"/>
      <c r="J23" s="133"/>
      <c r="K23" s="133"/>
      <c r="L23" s="133"/>
      <c r="M23" s="133"/>
      <c r="N23" s="133"/>
      <c r="O23" s="133"/>
      <c r="P23" s="133"/>
      <c r="Q23" s="133"/>
      <c r="R23" s="133"/>
      <c r="S23" s="134" t="s">
        <v>95</v>
      </c>
      <c r="T23" s="134" t="s">
        <v>95</v>
      </c>
      <c r="U23" s="134" t="s">
        <v>95</v>
      </c>
      <c r="X23" s="136">
        <f t="shared" si="2"/>
        <v>0</v>
      </c>
      <c r="Y23" s="137">
        <f t="shared" si="3"/>
        <v>0</v>
      </c>
      <c r="Z23" s="138"/>
      <c r="AA23" s="138"/>
      <c r="AB23" s="138"/>
    </row>
    <row r="24" spans="2:34" ht="35.1" hidden="1" customHeight="1">
      <c r="B24" s="131"/>
      <c r="C24" s="139"/>
      <c r="D24" s="132"/>
      <c r="E24" s="360"/>
      <c r="F24" s="361"/>
      <c r="G24" s="361"/>
      <c r="H24" s="362"/>
      <c r="I24" s="133"/>
      <c r="J24" s="133"/>
      <c r="K24" s="133"/>
      <c r="L24" s="133"/>
      <c r="M24" s="133"/>
      <c r="N24" s="133"/>
      <c r="O24" s="133"/>
      <c r="P24" s="133"/>
      <c r="Q24" s="133"/>
      <c r="R24" s="133"/>
      <c r="S24" s="134" t="s">
        <v>95</v>
      </c>
      <c r="T24" s="134" t="s">
        <v>95</v>
      </c>
      <c r="U24" s="134" t="s">
        <v>95</v>
      </c>
      <c r="X24" s="136">
        <f t="shared" si="2"/>
        <v>0</v>
      </c>
      <c r="Y24" s="137">
        <f t="shared" si="3"/>
        <v>0</v>
      </c>
      <c r="Z24" s="138"/>
      <c r="AA24" s="138"/>
      <c r="AB24" s="138"/>
    </row>
    <row r="25" spans="2:34" ht="35.1" hidden="1" customHeight="1">
      <c r="B25" s="131"/>
      <c r="C25" s="139"/>
      <c r="D25" s="132"/>
      <c r="E25" s="360"/>
      <c r="F25" s="361"/>
      <c r="G25" s="361"/>
      <c r="H25" s="362"/>
      <c r="I25" s="133"/>
      <c r="J25" s="133"/>
      <c r="K25" s="133"/>
      <c r="L25" s="133"/>
      <c r="M25" s="133"/>
      <c r="N25" s="133"/>
      <c r="O25" s="133"/>
      <c r="P25" s="133"/>
      <c r="Q25" s="133"/>
      <c r="R25" s="133"/>
      <c r="S25" s="134" t="s">
        <v>95</v>
      </c>
      <c r="T25" s="134" t="s">
        <v>95</v>
      </c>
      <c r="U25" s="134" t="s">
        <v>95</v>
      </c>
      <c r="X25" s="136">
        <f t="shared" si="2"/>
        <v>0</v>
      </c>
      <c r="Y25" s="137">
        <f t="shared" si="3"/>
        <v>0</v>
      </c>
      <c r="Z25" s="138"/>
      <c r="AA25" s="138"/>
      <c r="AB25" s="138"/>
    </row>
    <row r="26" spans="2:34" ht="35.1" hidden="1" customHeight="1">
      <c r="B26" s="131"/>
      <c r="C26" s="139"/>
      <c r="D26" s="132"/>
      <c r="E26" s="360"/>
      <c r="F26" s="361"/>
      <c r="G26" s="361"/>
      <c r="H26" s="362"/>
      <c r="I26" s="133"/>
      <c r="J26" s="133"/>
      <c r="K26" s="133"/>
      <c r="L26" s="133"/>
      <c r="M26" s="133"/>
      <c r="N26" s="133"/>
      <c r="O26" s="133"/>
      <c r="P26" s="133"/>
      <c r="Q26" s="133"/>
      <c r="R26" s="133"/>
      <c r="S26" s="134" t="s">
        <v>95</v>
      </c>
      <c r="T26" s="134" t="s">
        <v>95</v>
      </c>
      <c r="U26" s="134" t="s">
        <v>95</v>
      </c>
      <c r="X26" s="136">
        <f t="shared" si="2"/>
        <v>0</v>
      </c>
      <c r="Y26" s="137">
        <f t="shared" si="3"/>
        <v>0</v>
      </c>
      <c r="Z26" s="138"/>
      <c r="AA26" s="138"/>
      <c r="AB26" s="138"/>
    </row>
    <row r="27" spans="2:34" ht="35.1" hidden="1" customHeight="1">
      <c r="B27" s="131"/>
      <c r="C27" s="139"/>
      <c r="D27" s="132"/>
      <c r="E27" s="360"/>
      <c r="F27" s="361"/>
      <c r="G27" s="361"/>
      <c r="H27" s="362"/>
      <c r="I27" s="133"/>
      <c r="J27" s="133"/>
      <c r="K27" s="133"/>
      <c r="L27" s="133"/>
      <c r="M27" s="133"/>
      <c r="N27" s="133"/>
      <c r="O27" s="133"/>
      <c r="P27" s="133"/>
      <c r="Q27" s="133"/>
      <c r="R27" s="133"/>
      <c r="S27" s="134" t="s">
        <v>95</v>
      </c>
      <c r="T27" s="134" t="s">
        <v>95</v>
      </c>
      <c r="U27" s="134" t="s">
        <v>95</v>
      </c>
      <c r="X27" s="136">
        <f t="shared" si="2"/>
        <v>0</v>
      </c>
      <c r="Y27" s="137">
        <f t="shared" si="3"/>
        <v>0</v>
      </c>
      <c r="Z27" s="138"/>
      <c r="AA27" s="138"/>
      <c r="AB27" s="138"/>
    </row>
    <row r="28" spans="2:34" ht="35.1" hidden="1" customHeight="1">
      <c r="B28" s="131"/>
      <c r="C28" s="139"/>
      <c r="D28" s="132"/>
      <c r="E28" s="360"/>
      <c r="F28" s="361"/>
      <c r="G28" s="361"/>
      <c r="H28" s="362"/>
      <c r="I28" s="133"/>
      <c r="J28" s="133"/>
      <c r="K28" s="133"/>
      <c r="L28" s="133"/>
      <c r="M28" s="133"/>
      <c r="N28" s="133"/>
      <c r="O28" s="133"/>
      <c r="P28" s="133"/>
      <c r="Q28" s="133"/>
      <c r="R28" s="133"/>
      <c r="S28" s="134" t="s">
        <v>95</v>
      </c>
      <c r="T28" s="134" t="s">
        <v>95</v>
      </c>
      <c r="U28" s="134" t="s">
        <v>95</v>
      </c>
      <c r="X28" s="136">
        <f t="shared" si="2"/>
        <v>0</v>
      </c>
      <c r="Y28" s="137">
        <f t="shared" si="3"/>
        <v>0</v>
      </c>
      <c r="Z28" s="138"/>
      <c r="AA28" s="138"/>
      <c r="AB28" s="138"/>
    </row>
    <row r="29" spans="2:34" ht="35.1" hidden="1" customHeight="1">
      <c r="B29" s="131"/>
      <c r="C29" s="139"/>
      <c r="D29" s="132"/>
      <c r="E29" s="360"/>
      <c r="F29" s="361"/>
      <c r="G29" s="361"/>
      <c r="H29" s="362"/>
      <c r="I29" s="133"/>
      <c r="J29" s="133"/>
      <c r="K29" s="133"/>
      <c r="L29" s="133"/>
      <c r="M29" s="133"/>
      <c r="N29" s="133"/>
      <c r="O29" s="133"/>
      <c r="P29" s="133"/>
      <c r="Q29" s="133"/>
      <c r="R29" s="133"/>
      <c r="S29" s="134" t="s">
        <v>95</v>
      </c>
      <c r="T29" s="134" t="s">
        <v>95</v>
      </c>
      <c r="U29" s="134" t="s">
        <v>95</v>
      </c>
      <c r="X29" s="136">
        <f t="shared" si="2"/>
        <v>0</v>
      </c>
      <c r="Y29" s="137">
        <f t="shared" si="3"/>
        <v>0</v>
      </c>
      <c r="Z29" s="138"/>
      <c r="AA29" s="138"/>
      <c r="AB29" s="138"/>
    </row>
    <row r="30" spans="2:34" ht="35.1" hidden="1" customHeight="1">
      <c r="B30" s="131"/>
      <c r="C30" s="139"/>
      <c r="D30" s="132"/>
      <c r="E30" s="360"/>
      <c r="F30" s="361"/>
      <c r="G30" s="361"/>
      <c r="H30" s="362"/>
      <c r="I30" s="133"/>
      <c r="J30" s="133"/>
      <c r="K30" s="133"/>
      <c r="L30" s="133"/>
      <c r="M30" s="133"/>
      <c r="N30" s="133"/>
      <c r="O30" s="133"/>
      <c r="P30" s="133"/>
      <c r="Q30" s="133"/>
      <c r="R30" s="133"/>
      <c r="S30" s="134" t="s">
        <v>95</v>
      </c>
      <c r="T30" s="134" t="s">
        <v>95</v>
      </c>
      <c r="U30" s="134" t="s">
        <v>95</v>
      </c>
      <c r="X30" s="136">
        <f t="shared" si="2"/>
        <v>0</v>
      </c>
      <c r="Y30" s="137">
        <f t="shared" si="3"/>
        <v>0</v>
      </c>
      <c r="Z30" s="138"/>
      <c r="AA30" s="138"/>
      <c r="AB30" s="138"/>
    </row>
    <row r="31" spans="2:34" ht="26.25" hidden="1">
      <c r="B31" s="131"/>
      <c r="C31" s="139"/>
      <c r="D31" s="132"/>
      <c r="E31" s="360"/>
      <c r="F31" s="361"/>
      <c r="G31" s="361"/>
      <c r="H31" s="362"/>
      <c r="I31" s="133"/>
      <c r="J31" s="133"/>
      <c r="K31" s="133"/>
      <c r="L31" s="133"/>
      <c r="M31" s="133"/>
      <c r="N31" s="133"/>
      <c r="O31" s="133"/>
      <c r="P31" s="133"/>
      <c r="Q31" s="133"/>
      <c r="R31" s="133"/>
      <c r="S31" s="134" t="s">
        <v>95</v>
      </c>
      <c r="T31" s="134" t="s">
        <v>95</v>
      </c>
      <c r="U31" s="134" t="s">
        <v>95</v>
      </c>
      <c r="X31" s="136">
        <f t="shared" si="2"/>
        <v>0</v>
      </c>
      <c r="Y31" s="137">
        <f t="shared" si="3"/>
        <v>0</v>
      </c>
      <c r="Z31" s="138"/>
      <c r="AA31" s="138"/>
      <c r="AB31" s="138"/>
    </row>
    <row r="32" spans="2:34" ht="26.25" hidden="1">
      <c r="B32" s="131"/>
      <c r="C32" s="139"/>
      <c r="D32" s="132"/>
      <c r="E32" s="360"/>
      <c r="F32" s="361"/>
      <c r="G32" s="361"/>
      <c r="H32" s="362"/>
      <c r="I32" s="133"/>
      <c r="J32" s="133"/>
      <c r="K32" s="133"/>
      <c r="L32" s="133"/>
      <c r="M32" s="133"/>
      <c r="N32" s="133"/>
      <c r="O32" s="133"/>
      <c r="P32" s="133"/>
      <c r="Q32" s="133"/>
      <c r="R32" s="133"/>
      <c r="S32" s="134" t="s">
        <v>95</v>
      </c>
      <c r="T32" s="134" t="s">
        <v>95</v>
      </c>
      <c r="U32" s="134" t="s">
        <v>95</v>
      </c>
      <c r="X32" s="136">
        <f t="shared" si="2"/>
        <v>0</v>
      </c>
      <c r="Y32" s="137">
        <f t="shared" si="3"/>
        <v>0</v>
      </c>
      <c r="Z32" s="138"/>
      <c r="AA32" s="138"/>
      <c r="AB32" s="138"/>
    </row>
    <row r="33" spans="2:28" ht="26.25" hidden="1">
      <c r="B33" s="131"/>
      <c r="C33" s="139"/>
      <c r="D33" s="132"/>
      <c r="E33" s="360"/>
      <c r="F33" s="361"/>
      <c r="G33" s="361"/>
      <c r="H33" s="362"/>
      <c r="I33" s="133"/>
      <c r="J33" s="133"/>
      <c r="K33" s="133"/>
      <c r="L33" s="133"/>
      <c r="M33" s="133"/>
      <c r="N33" s="133"/>
      <c r="O33" s="133"/>
      <c r="P33" s="133"/>
      <c r="Q33" s="133"/>
      <c r="R33" s="133"/>
      <c r="S33" s="134" t="s">
        <v>95</v>
      </c>
      <c r="T33" s="134" t="s">
        <v>95</v>
      </c>
      <c r="U33" s="134" t="s">
        <v>95</v>
      </c>
      <c r="X33" s="136">
        <f t="shared" si="2"/>
        <v>0</v>
      </c>
      <c r="Y33" s="137">
        <f t="shared" si="3"/>
        <v>0</v>
      </c>
      <c r="Z33" s="138"/>
      <c r="AA33" s="138"/>
      <c r="AB33" s="138"/>
    </row>
    <row r="34" spans="2:28" ht="26.25" hidden="1">
      <c r="B34" s="131"/>
      <c r="C34" s="139"/>
      <c r="D34" s="132"/>
      <c r="E34" s="360"/>
      <c r="F34" s="361"/>
      <c r="G34" s="361"/>
      <c r="H34" s="362"/>
      <c r="I34" s="133"/>
      <c r="J34" s="133"/>
      <c r="K34" s="133"/>
      <c r="L34" s="133"/>
      <c r="M34" s="133"/>
      <c r="N34" s="133"/>
      <c r="O34" s="133"/>
      <c r="P34" s="133"/>
      <c r="Q34" s="133"/>
      <c r="R34" s="133"/>
      <c r="S34" s="134" t="s">
        <v>95</v>
      </c>
      <c r="T34" s="134" t="s">
        <v>95</v>
      </c>
      <c r="U34" s="134" t="s">
        <v>95</v>
      </c>
      <c r="X34" s="136">
        <f t="shared" si="2"/>
        <v>0</v>
      </c>
      <c r="Y34" s="137">
        <f t="shared" si="3"/>
        <v>0</v>
      </c>
      <c r="Z34" s="138"/>
      <c r="AA34" s="138"/>
      <c r="AB34" s="138"/>
    </row>
    <row r="35" spans="2:28" ht="26.25" hidden="1">
      <c r="B35" s="131"/>
      <c r="C35" s="139"/>
      <c r="D35" s="132"/>
      <c r="E35" s="360"/>
      <c r="F35" s="361"/>
      <c r="G35" s="361"/>
      <c r="H35" s="362"/>
      <c r="I35" s="133"/>
      <c r="J35" s="133"/>
      <c r="K35" s="133"/>
      <c r="L35" s="133"/>
      <c r="M35" s="133"/>
      <c r="N35" s="133"/>
      <c r="O35" s="133"/>
      <c r="P35" s="133"/>
      <c r="Q35" s="133"/>
      <c r="R35" s="133"/>
      <c r="S35" s="134" t="s">
        <v>95</v>
      </c>
      <c r="T35" s="134" t="s">
        <v>95</v>
      </c>
      <c r="U35" s="134" t="s">
        <v>95</v>
      </c>
      <c r="X35" s="136">
        <f t="shared" si="2"/>
        <v>0</v>
      </c>
      <c r="Y35" s="137">
        <f t="shared" si="3"/>
        <v>0</v>
      </c>
      <c r="Z35" s="138"/>
      <c r="AA35" s="138"/>
      <c r="AB35" s="138"/>
    </row>
    <row r="36" spans="2:28" ht="26.25" hidden="1">
      <c r="B36" s="131"/>
      <c r="C36" s="139"/>
      <c r="D36" s="132"/>
      <c r="E36" s="360"/>
      <c r="F36" s="361"/>
      <c r="G36" s="361"/>
      <c r="H36" s="362"/>
      <c r="I36" s="133"/>
      <c r="J36" s="133"/>
      <c r="K36" s="133"/>
      <c r="L36" s="133"/>
      <c r="M36" s="133"/>
      <c r="N36" s="133"/>
      <c r="O36" s="133"/>
      <c r="P36" s="133"/>
      <c r="Q36" s="133"/>
      <c r="R36" s="133"/>
      <c r="S36" s="134" t="s">
        <v>95</v>
      </c>
      <c r="T36" s="134" t="s">
        <v>95</v>
      </c>
      <c r="U36" s="134" t="s">
        <v>95</v>
      </c>
      <c r="X36" s="136">
        <f t="shared" si="2"/>
        <v>0</v>
      </c>
      <c r="Y36" s="137">
        <f t="shared" si="3"/>
        <v>0</v>
      </c>
      <c r="Z36" s="138"/>
      <c r="AA36" s="138"/>
      <c r="AB36" s="138"/>
    </row>
    <row r="37" spans="2:28" ht="26.25" hidden="1">
      <c r="B37" s="131"/>
      <c r="C37" s="139"/>
      <c r="D37" s="132"/>
      <c r="E37" s="360"/>
      <c r="F37" s="361"/>
      <c r="G37" s="361"/>
      <c r="H37" s="362"/>
      <c r="I37" s="133"/>
      <c r="J37" s="133"/>
      <c r="K37" s="133"/>
      <c r="L37" s="133"/>
      <c r="M37" s="133"/>
      <c r="N37" s="133"/>
      <c r="O37" s="133"/>
      <c r="P37" s="133"/>
      <c r="Q37" s="133"/>
      <c r="R37" s="133"/>
      <c r="S37" s="134" t="s">
        <v>95</v>
      </c>
      <c r="T37" s="134" t="s">
        <v>95</v>
      </c>
      <c r="U37" s="134" t="s">
        <v>95</v>
      </c>
      <c r="X37" s="136">
        <f t="shared" si="2"/>
        <v>0</v>
      </c>
      <c r="Y37" s="137">
        <f t="shared" si="3"/>
        <v>0</v>
      </c>
      <c r="Z37" s="138"/>
      <c r="AA37" s="138"/>
      <c r="AB37" s="138"/>
    </row>
    <row r="38" spans="2:28" ht="26.25" hidden="1">
      <c r="B38" s="131"/>
      <c r="C38" s="139"/>
      <c r="D38" s="132"/>
      <c r="E38" s="360"/>
      <c r="F38" s="361"/>
      <c r="G38" s="361"/>
      <c r="H38" s="362"/>
      <c r="I38" s="133"/>
      <c r="J38" s="133"/>
      <c r="K38" s="133"/>
      <c r="L38" s="133"/>
      <c r="M38" s="133"/>
      <c r="N38" s="133"/>
      <c r="O38" s="133"/>
      <c r="P38" s="133"/>
      <c r="Q38" s="133"/>
      <c r="R38" s="133"/>
      <c r="S38" s="134" t="s">
        <v>95</v>
      </c>
      <c r="T38" s="134" t="s">
        <v>95</v>
      </c>
      <c r="U38" s="134" t="s">
        <v>95</v>
      </c>
      <c r="X38" s="136">
        <f t="shared" si="2"/>
        <v>0</v>
      </c>
      <c r="Y38" s="137">
        <f t="shared" si="3"/>
        <v>0</v>
      </c>
      <c r="Z38" s="138"/>
      <c r="AA38" s="138"/>
      <c r="AB38" s="138"/>
    </row>
    <row r="39" spans="2:28" ht="26.25" hidden="1">
      <c r="B39" s="131"/>
      <c r="C39" s="139"/>
      <c r="D39" s="132"/>
      <c r="E39" s="360"/>
      <c r="F39" s="361"/>
      <c r="G39" s="361"/>
      <c r="H39" s="362"/>
      <c r="I39" s="133"/>
      <c r="J39" s="133"/>
      <c r="K39" s="133"/>
      <c r="L39" s="133"/>
      <c r="M39" s="133"/>
      <c r="N39" s="133"/>
      <c r="O39" s="133"/>
      <c r="P39" s="133"/>
      <c r="Q39" s="133"/>
      <c r="R39" s="133"/>
      <c r="S39" s="134" t="s">
        <v>95</v>
      </c>
      <c r="T39" s="134" t="s">
        <v>95</v>
      </c>
      <c r="U39" s="134" t="s">
        <v>95</v>
      </c>
      <c r="X39" s="136">
        <f t="shared" si="2"/>
        <v>0</v>
      </c>
      <c r="Y39" s="137">
        <f t="shared" si="3"/>
        <v>0</v>
      </c>
      <c r="Z39" s="138"/>
      <c r="AA39" s="138"/>
      <c r="AB39" s="138"/>
    </row>
    <row r="40" spans="2:28" ht="26.25" hidden="1">
      <c r="B40" s="131"/>
      <c r="C40" s="139"/>
      <c r="D40" s="132"/>
      <c r="E40" s="360"/>
      <c r="F40" s="361"/>
      <c r="G40" s="361"/>
      <c r="H40" s="362"/>
      <c r="I40" s="133"/>
      <c r="J40" s="133"/>
      <c r="K40" s="133"/>
      <c r="L40" s="133"/>
      <c r="M40" s="133"/>
      <c r="N40" s="133"/>
      <c r="O40" s="133"/>
      <c r="P40" s="133"/>
      <c r="Q40" s="133"/>
      <c r="R40" s="133"/>
      <c r="S40" s="134" t="s">
        <v>95</v>
      </c>
      <c r="T40" s="134" t="s">
        <v>95</v>
      </c>
      <c r="U40" s="134" t="s">
        <v>95</v>
      </c>
      <c r="X40" s="136">
        <f t="shared" si="2"/>
        <v>0</v>
      </c>
      <c r="Y40" s="137">
        <f t="shared" si="3"/>
        <v>0</v>
      </c>
      <c r="Z40" s="138"/>
      <c r="AA40" s="138"/>
      <c r="AB40" s="138"/>
    </row>
    <row r="41" spans="2:28" ht="26.25" hidden="1">
      <c r="B41" s="131"/>
      <c r="C41" s="139"/>
      <c r="D41" s="132"/>
      <c r="E41" s="360"/>
      <c r="F41" s="361"/>
      <c r="G41" s="361"/>
      <c r="H41" s="362"/>
      <c r="I41" s="133"/>
      <c r="J41" s="133"/>
      <c r="K41" s="133"/>
      <c r="L41" s="133"/>
      <c r="M41" s="133"/>
      <c r="N41" s="133"/>
      <c r="O41" s="133"/>
      <c r="P41" s="133"/>
      <c r="Q41" s="133"/>
      <c r="R41" s="133"/>
      <c r="S41" s="134" t="s">
        <v>95</v>
      </c>
      <c r="T41" s="134" t="s">
        <v>95</v>
      </c>
      <c r="U41" s="134" t="s">
        <v>95</v>
      </c>
      <c r="X41" s="136">
        <f t="shared" si="2"/>
        <v>0</v>
      </c>
      <c r="Y41" s="137">
        <f t="shared" si="3"/>
        <v>0</v>
      </c>
      <c r="Z41" s="138"/>
      <c r="AA41" s="138"/>
      <c r="AB41" s="138"/>
    </row>
    <row r="42" spans="2:28" ht="26.25" hidden="1">
      <c r="B42" s="131"/>
      <c r="C42" s="139"/>
      <c r="D42" s="132"/>
      <c r="E42" s="360"/>
      <c r="F42" s="361"/>
      <c r="G42" s="361"/>
      <c r="H42" s="362"/>
      <c r="I42" s="133"/>
      <c r="J42" s="133"/>
      <c r="K42" s="133"/>
      <c r="L42" s="133"/>
      <c r="M42" s="133"/>
      <c r="N42" s="133"/>
      <c r="O42" s="133"/>
      <c r="P42" s="133"/>
      <c r="Q42" s="133"/>
      <c r="R42" s="133"/>
      <c r="S42" s="134" t="s">
        <v>95</v>
      </c>
      <c r="T42" s="134" t="s">
        <v>95</v>
      </c>
      <c r="U42" s="134" t="s">
        <v>95</v>
      </c>
      <c r="X42" s="136">
        <f t="shared" si="2"/>
        <v>0</v>
      </c>
      <c r="Y42" s="137">
        <f t="shared" si="3"/>
        <v>0</v>
      </c>
      <c r="Z42" s="138"/>
      <c r="AA42" s="138"/>
      <c r="AB42" s="138"/>
    </row>
    <row r="43" spans="2:28" ht="26.25" hidden="1">
      <c r="B43" s="131"/>
      <c r="C43" s="139"/>
      <c r="D43" s="132"/>
      <c r="E43" s="360"/>
      <c r="F43" s="361"/>
      <c r="G43" s="361"/>
      <c r="H43" s="362"/>
      <c r="I43" s="133"/>
      <c r="J43" s="133"/>
      <c r="K43" s="133"/>
      <c r="L43" s="133"/>
      <c r="M43" s="133"/>
      <c r="N43" s="133"/>
      <c r="O43" s="133"/>
      <c r="P43" s="133"/>
      <c r="Q43" s="133"/>
      <c r="R43" s="133"/>
      <c r="S43" s="134" t="s">
        <v>95</v>
      </c>
      <c r="T43" s="134" t="s">
        <v>95</v>
      </c>
      <c r="U43" s="134" t="s">
        <v>95</v>
      </c>
      <c r="X43" s="136">
        <f t="shared" si="2"/>
        <v>0</v>
      </c>
      <c r="Y43" s="137">
        <f t="shared" si="3"/>
        <v>0</v>
      </c>
      <c r="Z43" s="138"/>
      <c r="AA43" s="138"/>
      <c r="AB43" s="138"/>
    </row>
    <row r="44" spans="2:28" ht="26.25" hidden="1">
      <c r="B44" s="131"/>
      <c r="C44" s="139"/>
      <c r="D44" s="132"/>
      <c r="E44" s="360"/>
      <c r="F44" s="361"/>
      <c r="G44" s="361"/>
      <c r="H44" s="362"/>
      <c r="I44" s="133"/>
      <c r="J44" s="133"/>
      <c r="K44" s="133"/>
      <c r="L44" s="133"/>
      <c r="M44" s="133"/>
      <c r="N44" s="133"/>
      <c r="O44" s="133"/>
      <c r="P44" s="133"/>
      <c r="Q44" s="133"/>
      <c r="R44" s="133"/>
      <c r="S44" s="134" t="s">
        <v>95</v>
      </c>
      <c r="T44" s="134" t="s">
        <v>95</v>
      </c>
      <c r="U44" s="134" t="s">
        <v>95</v>
      </c>
      <c r="X44" s="136">
        <f t="shared" si="2"/>
        <v>0</v>
      </c>
      <c r="Y44" s="137">
        <f t="shared" si="3"/>
        <v>0</v>
      </c>
      <c r="Z44" s="138"/>
      <c r="AA44" s="138"/>
      <c r="AB44" s="138"/>
    </row>
    <row r="45" spans="2:28" ht="26.25" hidden="1">
      <c r="B45" s="131"/>
      <c r="C45" s="139"/>
      <c r="D45" s="132"/>
      <c r="E45" s="360"/>
      <c r="F45" s="361"/>
      <c r="G45" s="361"/>
      <c r="H45" s="362"/>
      <c r="I45" s="133"/>
      <c r="J45" s="133"/>
      <c r="K45" s="133"/>
      <c r="L45" s="133"/>
      <c r="M45" s="133"/>
      <c r="N45" s="133"/>
      <c r="O45" s="133"/>
      <c r="P45" s="133"/>
      <c r="Q45" s="133"/>
      <c r="R45" s="133"/>
      <c r="S45" s="134" t="s">
        <v>95</v>
      </c>
      <c r="T45" s="134" t="s">
        <v>95</v>
      </c>
      <c r="U45" s="134" t="s">
        <v>95</v>
      </c>
      <c r="X45" s="136">
        <f t="shared" si="2"/>
        <v>0</v>
      </c>
      <c r="Y45" s="137">
        <f t="shared" si="3"/>
        <v>0</v>
      </c>
      <c r="Z45" s="138"/>
      <c r="AA45" s="138"/>
      <c r="AB45" s="138"/>
    </row>
    <row r="46" spans="2:28" ht="26.25" hidden="1">
      <c r="B46" s="131"/>
      <c r="C46" s="139"/>
      <c r="D46" s="132"/>
      <c r="E46" s="360"/>
      <c r="F46" s="361"/>
      <c r="G46" s="361"/>
      <c r="H46" s="362"/>
      <c r="I46" s="133"/>
      <c r="J46" s="133"/>
      <c r="K46" s="133"/>
      <c r="L46" s="133"/>
      <c r="M46" s="133"/>
      <c r="N46" s="133"/>
      <c r="O46" s="133"/>
      <c r="P46" s="133"/>
      <c r="Q46" s="133"/>
      <c r="R46" s="133"/>
      <c r="S46" s="134" t="s">
        <v>95</v>
      </c>
      <c r="T46" s="134" t="s">
        <v>95</v>
      </c>
      <c r="U46" s="134" t="s">
        <v>95</v>
      </c>
      <c r="X46" s="136">
        <f t="shared" si="2"/>
        <v>0</v>
      </c>
      <c r="Y46" s="137">
        <f t="shared" si="3"/>
        <v>0</v>
      </c>
      <c r="Z46" s="138"/>
      <c r="AA46" s="138"/>
      <c r="AB46" s="138"/>
    </row>
    <row r="47" spans="2:28" ht="26.25" hidden="1">
      <c r="B47" s="131"/>
      <c r="C47" s="139"/>
      <c r="D47" s="132"/>
      <c r="E47" s="360"/>
      <c r="F47" s="361"/>
      <c r="G47" s="361"/>
      <c r="H47" s="362"/>
      <c r="I47" s="133"/>
      <c r="J47" s="133"/>
      <c r="K47" s="133"/>
      <c r="L47" s="133"/>
      <c r="M47" s="133"/>
      <c r="N47" s="133"/>
      <c r="O47" s="133"/>
      <c r="P47" s="133"/>
      <c r="Q47" s="133"/>
      <c r="R47" s="133"/>
      <c r="S47" s="134" t="s">
        <v>95</v>
      </c>
      <c r="T47" s="134" t="s">
        <v>95</v>
      </c>
      <c r="U47" s="134" t="s">
        <v>95</v>
      </c>
      <c r="X47" s="136">
        <f t="shared" si="2"/>
        <v>0</v>
      </c>
      <c r="Y47" s="137">
        <f t="shared" si="3"/>
        <v>0</v>
      </c>
      <c r="Z47" s="138"/>
      <c r="AA47" s="138"/>
      <c r="AB47" s="138"/>
    </row>
    <row r="48" spans="2:28" ht="26.25" hidden="1">
      <c r="B48" s="131"/>
      <c r="C48" s="139"/>
      <c r="D48" s="132"/>
      <c r="E48" s="360"/>
      <c r="F48" s="361"/>
      <c r="G48" s="361"/>
      <c r="H48" s="362"/>
      <c r="I48" s="133"/>
      <c r="J48" s="133"/>
      <c r="K48" s="133"/>
      <c r="L48" s="133"/>
      <c r="M48" s="133"/>
      <c r="N48" s="133"/>
      <c r="O48" s="133"/>
      <c r="P48" s="133"/>
      <c r="Q48" s="133"/>
      <c r="R48" s="133"/>
      <c r="S48" s="134" t="s">
        <v>95</v>
      </c>
      <c r="T48" s="134" t="s">
        <v>95</v>
      </c>
      <c r="U48" s="134" t="s">
        <v>95</v>
      </c>
      <c r="X48" s="136">
        <f t="shared" si="2"/>
        <v>0</v>
      </c>
      <c r="Y48" s="137">
        <f t="shared" si="3"/>
        <v>0</v>
      </c>
      <c r="Z48" s="138"/>
      <c r="AA48" s="138"/>
      <c r="AB48" s="138"/>
    </row>
    <row r="49" spans="2:28" ht="26.25" hidden="1">
      <c r="B49" s="131"/>
      <c r="C49" s="139"/>
      <c r="D49" s="132"/>
      <c r="E49" s="360"/>
      <c r="F49" s="361"/>
      <c r="G49" s="361"/>
      <c r="H49" s="362"/>
      <c r="I49" s="133"/>
      <c r="J49" s="133"/>
      <c r="K49" s="133"/>
      <c r="L49" s="133"/>
      <c r="M49" s="133"/>
      <c r="N49" s="133"/>
      <c r="O49" s="133"/>
      <c r="P49" s="133"/>
      <c r="Q49" s="133"/>
      <c r="R49" s="133"/>
      <c r="S49" s="134" t="s">
        <v>95</v>
      </c>
      <c r="T49" s="134" t="s">
        <v>95</v>
      </c>
      <c r="U49" s="134" t="s">
        <v>95</v>
      </c>
      <c r="X49" s="136">
        <f t="shared" si="2"/>
        <v>0</v>
      </c>
      <c r="Y49" s="137">
        <f t="shared" si="3"/>
        <v>0</v>
      </c>
      <c r="Z49" s="138"/>
      <c r="AA49" s="138"/>
      <c r="AB49" s="138"/>
    </row>
    <row r="50" spans="2:28" ht="26.25" hidden="1">
      <c r="B50" s="131"/>
      <c r="C50" s="139"/>
      <c r="D50" s="132"/>
      <c r="E50" s="360"/>
      <c r="F50" s="361"/>
      <c r="G50" s="361"/>
      <c r="H50" s="362"/>
      <c r="I50" s="133"/>
      <c r="J50" s="133"/>
      <c r="K50" s="133"/>
      <c r="L50" s="133"/>
      <c r="M50" s="133"/>
      <c r="N50" s="133"/>
      <c r="O50" s="133"/>
      <c r="P50" s="133"/>
      <c r="Q50" s="133"/>
      <c r="R50" s="133"/>
      <c r="S50" s="134" t="s">
        <v>95</v>
      </c>
      <c r="T50" s="134" t="s">
        <v>95</v>
      </c>
      <c r="U50" s="134" t="s">
        <v>95</v>
      </c>
      <c r="X50" s="136">
        <f t="shared" si="2"/>
        <v>0</v>
      </c>
      <c r="Y50" s="137">
        <f t="shared" si="3"/>
        <v>0</v>
      </c>
      <c r="Z50" s="138"/>
      <c r="AA50" s="138"/>
      <c r="AB50" s="138"/>
    </row>
    <row r="51" spans="2:28" ht="26.25" hidden="1">
      <c r="B51" s="131"/>
      <c r="C51" s="139"/>
      <c r="D51" s="132"/>
      <c r="E51" s="360"/>
      <c r="F51" s="361"/>
      <c r="G51" s="361"/>
      <c r="H51" s="362"/>
      <c r="I51" s="133"/>
      <c r="J51" s="133"/>
      <c r="K51" s="133"/>
      <c r="L51" s="133"/>
      <c r="M51" s="133"/>
      <c r="N51" s="133"/>
      <c r="O51" s="133"/>
      <c r="P51" s="133"/>
      <c r="Q51" s="133"/>
      <c r="R51" s="133"/>
      <c r="S51" s="134" t="s">
        <v>95</v>
      </c>
      <c r="T51" s="134" t="s">
        <v>95</v>
      </c>
      <c r="U51" s="134" t="s">
        <v>95</v>
      </c>
      <c r="X51" s="136">
        <f t="shared" si="2"/>
        <v>0</v>
      </c>
      <c r="Y51" s="137">
        <f t="shared" si="3"/>
        <v>0</v>
      </c>
      <c r="Z51" s="138"/>
      <c r="AA51" s="138"/>
      <c r="AB51" s="138"/>
    </row>
    <row r="52" spans="2:28" ht="26.25" hidden="1">
      <c r="B52" s="131"/>
      <c r="C52" s="139"/>
      <c r="D52" s="132"/>
      <c r="E52" s="360"/>
      <c r="F52" s="361"/>
      <c r="G52" s="361"/>
      <c r="H52" s="362"/>
      <c r="I52" s="133"/>
      <c r="J52" s="133"/>
      <c r="K52" s="133"/>
      <c r="L52" s="133"/>
      <c r="M52" s="133"/>
      <c r="N52" s="133"/>
      <c r="O52" s="133"/>
      <c r="P52" s="133"/>
      <c r="Q52" s="133"/>
      <c r="R52" s="133"/>
      <c r="S52" s="134" t="s">
        <v>95</v>
      </c>
      <c r="T52" s="134" t="s">
        <v>95</v>
      </c>
      <c r="U52" s="134" t="s">
        <v>95</v>
      </c>
      <c r="X52" s="136">
        <f t="shared" si="2"/>
        <v>0</v>
      </c>
      <c r="Y52" s="137">
        <f t="shared" si="3"/>
        <v>0</v>
      </c>
      <c r="Z52" s="138"/>
      <c r="AA52" s="138"/>
      <c r="AB52" s="138"/>
    </row>
    <row r="53" spans="2:28" ht="26.25" hidden="1">
      <c r="B53" s="131"/>
      <c r="C53" s="139"/>
      <c r="D53" s="132"/>
      <c r="E53" s="360"/>
      <c r="F53" s="361"/>
      <c r="G53" s="361"/>
      <c r="H53" s="362"/>
      <c r="I53" s="133"/>
      <c r="J53" s="133"/>
      <c r="K53" s="133"/>
      <c r="L53" s="133"/>
      <c r="M53" s="133"/>
      <c r="N53" s="133"/>
      <c r="O53" s="133"/>
      <c r="P53" s="133"/>
      <c r="Q53" s="133"/>
      <c r="R53" s="133"/>
      <c r="S53" s="134" t="s">
        <v>95</v>
      </c>
      <c r="T53" s="134" t="s">
        <v>95</v>
      </c>
      <c r="U53" s="134" t="s">
        <v>95</v>
      </c>
      <c r="X53" s="136">
        <f t="shared" si="2"/>
        <v>0</v>
      </c>
      <c r="Y53" s="137">
        <f t="shared" si="3"/>
        <v>0</v>
      </c>
      <c r="Z53" s="138"/>
      <c r="AA53" s="138"/>
      <c r="AB53" s="138"/>
    </row>
    <row r="54" spans="2:28" ht="26.25" hidden="1">
      <c r="B54" s="131"/>
      <c r="C54" s="139"/>
      <c r="D54" s="132"/>
      <c r="E54" s="360"/>
      <c r="F54" s="361"/>
      <c r="G54" s="361"/>
      <c r="H54" s="362"/>
      <c r="I54" s="133"/>
      <c r="J54" s="133"/>
      <c r="K54" s="133"/>
      <c r="L54" s="133"/>
      <c r="M54" s="133"/>
      <c r="N54" s="133"/>
      <c r="O54" s="133"/>
      <c r="P54" s="133"/>
      <c r="Q54" s="133"/>
      <c r="R54" s="133"/>
      <c r="S54" s="134" t="s">
        <v>95</v>
      </c>
      <c r="T54" s="134" t="s">
        <v>95</v>
      </c>
      <c r="U54" s="134" t="s">
        <v>95</v>
      </c>
      <c r="X54" s="136">
        <f t="shared" si="2"/>
        <v>0</v>
      </c>
      <c r="Y54" s="137">
        <f t="shared" si="3"/>
        <v>0</v>
      </c>
      <c r="Z54" s="138"/>
      <c r="AA54" s="138"/>
      <c r="AB54" s="138"/>
    </row>
    <row r="55" spans="2:28" ht="26.25" hidden="1">
      <c r="B55" s="131"/>
      <c r="C55" s="139"/>
      <c r="D55" s="132"/>
      <c r="E55" s="360"/>
      <c r="F55" s="361"/>
      <c r="G55" s="361"/>
      <c r="H55" s="362"/>
      <c r="I55" s="133"/>
      <c r="J55" s="133"/>
      <c r="K55" s="133"/>
      <c r="L55" s="133"/>
      <c r="M55" s="133"/>
      <c r="N55" s="133"/>
      <c r="O55" s="133"/>
      <c r="P55" s="133"/>
      <c r="Q55" s="133"/>
      <c r="R55" s="133"/>
      <c r="S55" s="134" t="s">
        <v>95</v>
      </c>
      <c r="T55" s="134" t="s">
        <v>95</v>
      </c>
      <c r="U55" s="134" t="s">
        <v>95</v>
      </c>
      <c r="X55" s="136">
        <f t="shared" si="2"/>
        <v>0</v>
      </c>
      <c r="Y55" s="137">
        <f t="shared" si="3"/>
        <v>0</v>
      </c>
      <c r="Z55" s="138"/>
      <c r="AA55" s="138"/>
      <c r="AB55" s="138"/>
    </row>
    <row r="56" spans="2:28" ht="8.1" customHeight="1" thickBot="1">
      <c r="B56" s="140"/>
      <c r="C56" s="141"/>
      <c r="D56" s="141"/>
      <c r="E56" s="142"/>
      <c r="F56" s="142"/>
      <c r="G56" s="142"/>
      <c r="H56" s="142"/>
      <c r="I56" s="143"/>
      <c r="J56" s="143"/>
      <c r="K56" s="143"/>
      <c r="L56" s="143"/>
      <c r="M56" s="143"/>
      <c r="N56" s="143"/>
      <c r="O56" s="143"/>
      <c r="P56" s="143"/>
      <c r="Q56" s="143"/>
      <c r="R56" s="143"/>
      <c r="S56" s="144"/>
      <c r="T56" s="145"/>
      <c r="U56" s="146"/>
      <c r="X56" s="147"/>
      <c r="Y56" s="138"/>
      <c r="Z56" s="138"/>
      <c r="AA56" s="138"/>
      <c r="AB56" s="138"/>
    </row>
    <row r="57" spans="2:28" ht="20.100000000000001" customHeight="1" thickBot="1">
      <c r="B57" s="140"/>
      <c r="C57" s="142"/>
      <c r="D57" s="142"/>
      <c r="E57" s="142"/>
      <c r="F57" s="148"/>
      <c r="G57" s="149"/>
      <c r="H57" s="149"/>
      <c r="I57" s="149"/>
      <c r="J57" s="149"/>
      <c r="K57" s="149"/>
      <c r="L57" s="149"/>
      <c r="M57" s="143"/>
      <c r="N57" s="143"/>
      <c r="O57" s="143"/>
      <c r="P57" s="143"/>
      <c r="Q57" s="143"/>
      <c r="R57" s="143"/>
      <c r="S57" s="357" t="s">
        <v>96</v>
      </c>
      <c r="T57" s="358"/>
      <c r="U57" s="359"/>
      <c r="V57" s="150"/>
      <c r="X57" s="147"/>
      <c r="Y57" s="138"/>
      <c r="Z57" s="138"/>
      <c r="AA57" s="138"/>
      <c r="AB57" s="138"/>
    </row>
    <row r="58" spans="2:28" ht="20.100000000000001" customHeight="1">
      <c r="B58" s="151"/>
      <c r="C58" s="151"/>
      <c r="D58" s="151"/>
      <c r="E58" s="151"/>
      <c r="F58" s="151"/>
      <c r="G58" s="151"/>
      <c r="H58" s="151"/>
      <c r="I58" s="151"/>
      <c r="J58" s="151"/>
      <c r="K58" s="151"/>
      <c r="L58" s="151"/>
      <c r="M58" s="151"/>
      <c r="N58" s="151"/>
      <c r="O58" s="151"/>
      <c r="P58" s="151"/>
      <c r="Q58" s="151"/>
      <c r="R58" s="151"/>
      <c r="S58" s="151"/>
      <c r="T58" s="151"/>
      <c r="U58" s="151"/>
      <c r="V58" s="152"/>
      <c r="W58" s="153"/>
    </row>
    <row r="59" spans="2:28" s="157" customFormat="1" ht="20.100000000000001" customHeight="1">
      <c r="B59" s="154" t="s">
        <v>97</v>
      </c>
      <c r="C59" s="154"/>
      <c r="D59" s="154"/>
      <c r="E59" s="154"/>
      <c r="F59" s="154"/>
      <c r="G59" s="154"/>
      <c r="H59" s="154"/>
      <c r="I59" s="154"/>
      <c r="J59" s="154"/>
      <c r="K59" s="154"/>
      <c r="L59" s="154"/>
      <c r="M59" s="154"/>
      <c r="N59" s="154"/>
      <c r="O59" s="154"/>
      <c r="P59" s="154"/>
      <c r="Q59" s="154"/>
      <c r="R59" s="154"/>
      <c r="S59" s="154"/>
      <c r="T59" s="154"/>
      <c r="U59" s="154"/>
      <c r="V59" s="155"/>
      <c r="W59" s="156"/>
    </row>
    <row r="60" spans="2:28" ht="20.100000000000001" customHeight="1">
      <c r="B60" s="335" t="s">
        <v>98</v>
      </c>
      <c r="C60" s="336"/>
      <c r="D60" s="336"/>
      <c r="E60" s="336"/>
      <c r="F60" s="336"/>
      <c r="G60" s="336"/>
      <c r="H60" s="336"/>
      <c r="I60" s="336"/>
      <c r="J60" s="336"/>
      <c r="K60" s="336"/>
      <c r="L60" s="336"/>
      <c r="M60" s="336"/>
      <c r="N60" s="336"/>
      <c r="O60" s="336"/>
      <c r="P60" s="336"/>
      <c r="Q60" s="336"/>
      <c r="R60" s="336"/>
      <c r="S60" s="336"/>
      <c r="T60" s="336"/>
      <c r="U60" s="337"/>
      <c r="V60" s="125"/>
    </row>
    <row r="61" spans="2:28" ht="20.100000000000001" customHeight="1">
      <c r="B61" s="338"/>
      <c r="C61" s="339"/>
      <c r="D61" s="339"/>
      <c r="E61" s="339"/>
      <c r="F61" s="339"/>
      <c r="G61" s="339"/>
      <c r="H61" s="339"/>
      <c r="I61" s="339"/>
      <c r="J61" s="339"/>
      <c r="K61" s="339"/>
      <c r="L61" s="339"/>
      <c r="M61" s="339"/>
      <c r="N61" s="339"/>
      <c r="O61" s="339"/>
      <c r="P61" s="339"/>
      <c r="Q61" s="339"/>
      <c r="R61" s="339"/>
      <c r="S61" s="339"/>
      <c r="T61" s="339"/>
      <c r="U61" s="340"/>
      <c r="V61" s="125"/>
    </row>
    <row r="62" spans="2:28" ht="20.100000000000001" customHeight="1">
      <c r="B62" s="341"/>
      <c r="C62" s="342"/>
      <c r="D62" s="342"/>
      <c r="E62" s="342"/>
      <c r="F62" s="342"/>
      <c r="G62" s="342"/>
      <c r="H62" s="342"/>
      <c r="I62" s="342"/>
      <c r="J62" s="342"/>
      <c r="K62" s="342"/>
      <c r="L62" s="342"/>
      <c r="M62" s="342"/>
      <c r="N62" s="342"/>
      <c r="O62" s="342"/>
      <c r="P62" s="342"/>
      <c r="Q62" s="342"/>
      <c r="R62" s="342"/>
      <c r="S62" s="342"/>
      <c r="T62" s="342"/>
      <c r="U62" s="343"/>
      <c r="V62" s="125"/>
    </row>
    <row r="63" spans="2:28" ht="20.100000000000001" customHeight="1">
      <c r="B63" s="158" t="s">
        <v>99</v>
      </c>
      <c r="C63" s="159"/>
      <c r="D63" s="159"/>
      <c r="E63" s="159"/>
      <c r="F63" s="159"/>
      <c r="G63" s="159"/>
      <c r="H63" s="160"/>
      <c r="I63" s="160"/>
      <c r="J63" s="160"/>
      <c r="K63" s="160"/>
      <c r="L63" s="160"/>
      <c r="M63" s="160"/>
      <c r="N63" s="160"/>
      <c r="O63" s="160"/>
      <c r="P63" s="160"/>
      <c r="Q63" s="160"/>
      <c r="R63" s="160"/>
      <c r="S63" s="160"/>
      <c r="T63" s="160"/>
      <c r="U63" s="160"/>
      <c r="X63" s="161"/>
    </row>
    <row r="64" spans="2:28" ht="18" customHeight="1">
      <c r="B64" s="162" t="s">
        <v>100</v>
      </c>
      <c r="C64" s="163"/>
      <c r="D64" s="163"/>
      <c r="E64" s="163"/>
      <c r="F64" s="163"/>
      <c r="G64" s="163"/>
      <c r="H64" s="163"/>
      <c r="I64" s="163"/>
      <c r="J64" s="163"/>
      <c r="K64" s="163"/>
      <c r="L64" s="163"/>
      <c r="M64" s="163"/>
      <c r="N64" s="163"/>
      <c r="O64" s="163"/>
      <c r="P64" s="163"/>
      <c r="Q64" s="163"/>
      <c r="R64" s="163"/>
      <c r="S64" s="163"/>
      <c r="T64" s="163"/>
      <c r="U64" s="163"/>
      <c r="V64" s="164"/>
      <c r="W64" s="165"/>
    </row>
    <row r="65" spans="2:23" ht="18" customHeight="1">
      <c r="B65" s="162" t="s">
        <v>101</v>
      </c>
      <c r="C65" s="163"/>
      <c r="D65" s="163"/>
      <c r="E65" s="163"/>
      <c r="F65" s="163"/>
      <c r="G65" s="163"/>
      <c r="H65" s="163"/>
      <c r="I65" s="163"/>
      <c r="J65" s="163"/>
      <c r="K65" s="163"/>
      <c r="L65" s="163"/>
      <c r="M65" s="163"/>
      <c r="N65" s="163"/>
      <c r="O65" s="163"/>
      <c r="P65" s="163"/>
      <c r="Q65" s="163"/>
      <c r="R65" s="163"/>
      <c r="S65" s="163"/>
      <c r="T65" s="163"/>
      <c r="U65" s="163"/>
      <c r="V65" s="164"/>
      <c r="W65" s="165"/>
    </row>
    <row r="66" spans="2:23" ht="18" customHeight="1">
      <c r="B66" s="166" t="s">
        <v>102</v>
      </c>
      <c r="C66" s="167"/>
      <c r="D66" s="167"/>
      <c r="E66" s="167"/>
      <c r="F66" s="167"/>
      <c r="G66" s="167"/>
      <c r="H66" s="167"/>
      <c r="I66" s="167"/>
      <c r="J66" s="167"/>
      <c r="K66" s="167"/>
      <c r="L66" s="167"/>
      <c r="M66" s="167"/>
      <c r="N66" s="167"/>
      <c r="O66" s="167"/>
      <c r="P66" s="167"/>
      <c r="Q66" s="167"/>
      <c r="R66" s="167"/>
      <c r="S66" s="167"/>
      <c r="T66" s="167"/>
      <c r="U66" s="167"/>
      <c r="V66" s="168"/>
      <c r="W66" s="169"/>
    </row>
    <row r="67" spans="2:23" ht="20.100000000000001" customHeight="1">
      <c r="B67" s="170" t="s">
        <v>103</v>
      </c>
      <c r="C67" s="171"/>
      <c r="D67" s="171"/>
      <c r="E67" s="171"/>
      <c r="F67" s="171"/>
      <c r="G67" s="344"/>
      <c r="H67" s="345"/>
      <c r="I67" s="345"/>
      <c r="J67" s="345"/>
      <c r="K67" s="345"/>
      <c r="L67" s="345"/>
      <c r="M67" s="345"/>
      <c r="N67" s="345"/>
      <c r="O67" s="345"/>
      <c r="P67" s="345"/>
      <c r="Q67" s="345"/>
      <c r="R67" s="345"/>
      <c r="S67" s="345"/>
      <c r="T67" s="345"/>
      <c r="U67" s="346"/>
      <c r="V67" s="172"/>
      <c r="W67" s="173"/>
    </row>
    <row r="68" spans="2:23" ht="20.100000000000001" customHeight="1">
      <c r="B68" s="174" t="s">
        <v>104</v>
      </c>
      <c r="C68" s="175"/>
      <c r="D68" s="175"/>
      <c r="E68" s="175"/>
      <c r="F68" s="175"/>
      <c r="G68" s="176"/>
      <c r="H68" s="177"/>
      <c r="I68" s="178"/>
      <c r="J68" s="372" t="s">
        <v>105</v>
      </c>
      <c r="K68" s="347"/>
      <c r="L68" s="347"/>
      <c r="M68" s="179"/>
      <c r="N68" s="179"/>
      <c r="O68" s="179"/>
      <c r="P68" s="179"/>
      <c r="Q68" s="179"/>
      <c r="R68" s="180" t="s">
        <v>106</v>
      </c>
      <c r="S68" s="348"/>
      <c r="T68" s="349"/>
      <c r="U68" s="350"/>
      <c r="V68" s="92"/>
      <c r="W68" s="181"/>
    </row>
    <row r="69" spans="2:23" ht="20.100000000000001" customHeight="1">
      <c r="B69" s="182" t="s">
        <v>107</v>
      </c>
      <c r="C69" s="183"/>
      <c r="D69" s="183"/>
      <c r="E69" s="183"/>
      <c r="F69" s="183"/>
      <c r="G69" s="176"/>
      <c r="H69" s="177"/>
      <c r="I69" s="178"/>
      <c r="J69" s="184" t="s">
        <v>108</v>
      </c>
      <c r="K69" s="185"/>
      <c r="L69" s="179"/>
      <c r="M69" s="179"/>
      <c r="N69" s="179"/>
      <c r="O69" s="179"/>
      <c r="P69" s="179"/>
      <c r="Q69" s="179"/>
      <c r="R69" s="179"/>
      <c r="S69" s="179"/>
      <c r="T69" s="179"/>
      <c r="U69" s="186"/>
      <c r="V69" s="92"/>
      <c r="W69" s="181"/>
    </row>
    <row r="70" spans="2:23" ht="20.100000000000001" customHeight="1">
      <c r="B70" s="351" t="s">
        <v>109</v>
      </c>
      <c r="C70" s="352"/>
      <c r="D70" s="352"/>
      <c r="E70" s="352"/>
      <c r="F70" s="353"/>
      <c r="G70" s="187"/>
      <c r="H70" s="188"/>
      <c r="I70" s="189"/>
      <c r="J70" s="190" t="str">
        <f>IF(G70="","(yyyy-mm-dd)","")</f>
        <v>(yyyy-mm-dd)</v>
      </c>
      <c r="K70" s="354" t="s">
        <v>110</v>
      </c>
      <c r="L70" s="355"/>
      <c r="M70" s="355"/>
      <c r="N70" s="355"/>
      <c r="O70" s="355"/>
      <c r="P70" s="355"/>
      <c r="Q70" s="355"/>
      <c r="R70" s="355"/>
      <c r="S70" s="355"/>
      <c r="T70" s="355"/>
      <c r="U70" s="356"/>
      <c r="V70" s="191"/>
      <c r="W70" s="181"/>
    </row>
    <row r="71" spans="2:23" ht="20.100000000000001" customHeight="1">
      <c r="B71" s="192"/>
      <c r="C71" s="192"/>
      <c r="D71" s="97"/>
      <c r="E71" s="97"/>
      <c r="F71" s="97"/>
      <c r="G71" s="97"/>
      <c r="H71" s="97"/>
      <c r="I71" s="97"/>
      <c r="J71" s="97"/>
      <c r="K71" s="97"/>
      <c r="L71" s="97"/>
      <c r="M71" s="97"/>
      <c r="N71" s="97"/>
      <c r="O71" s="97"/>
      <c r="P71" s="97"/>
      <c r="Q71" s="97"/>
      <c r="R71" s="97"/>
      <c r="S71" s="97"/>
      <c r="T71" s="97"/>
      <c r="U71" s="97"/>
    </row>
    <row r="72" spans="2:23" ht="20.100000000000001" customHeight="1">
      <c r="B72" s="193"/>
      <c r="C72" s="194"/>
      <c r="D72" s="194"/>
      <c r="E72" s="194"/>
      <c r="F72" s="194"/>
      <c r="G72" s="194"/>
      <c r="H72" s="194"/>
      <c r="I72" s="194"/>
      <c r="J72" s="194"/>
      <c r="K72" s="194"/>
      <c r="L72" s="194"/>
      <c r="M72" s="194"/>
      <c r="N72" s="194"/>
      <c r="O72" s="194"/>
      <c r="P72" s="194"/>
      <c r="Q72" s="194"/>
      <c r="R72" s="194"/>
      <c r="S72" s="194"/>
      <c r="T72" s="194"/>
      <c r="U72" s="194"/>
      <c r="V72" s="195"/>
      <c r="W72" s="156"/>
    </row>
  </sheetData>
  <mergeCells count="48">
    <mergeCell ref="B20:U20"/>
    <mergeCell ref="F1:H1"/>
    <mergeCell ref="H5:U5"/>
    <mergeCell ref="K9:K10"/>
    <mergeCell ref="N9:N10"/>
    <mergeCell ref="H16:J17"/>
    <mergeCell ref="E32:H32"/>
    <mergeCell ref="E21:H21"/>
    <mergeCell ref="E22:H22"/>
    <mergeCell ref="E23:H23"/>
    <mergeCell ref="E24:H24"/>
    <mergeCell ref="E25:H25"/>
    <mergeCell ref="E26:H26"/>
    <mergeCell ref="E27:H27"/>
    <mergeCell ref="E28:H28"/>
    <mergeCell ref="E29:H29"/>
    <mergeCell ref="E30:H30"/>
    <mergeCell ref="E31:H31"/>
    <mergeCell ref="E44:H44"/>
    <mergeCell ref="E33:H33"/>
    <mergeCell ref="E34:H34"/>
    <mergeCell ref="E35:H35"/>
    <mergeCell ref="E36:H36"/>
    <mergeCell ref="E37:H37"/>
    <mergeCell ref="E38:H38"/>
    <mergeCell ref="E39:H39"/>
    <mergeCell ref="E40:H40"/>
    <mergeCell ref="E41:H41"/>
    <mergeCell ref="E42:H42"/>
    <mergeCell ref="E43:H43"/>
    <mergeCell ref="S57:U57"/>
    <mergeCell ref="E45:H45"/>
    <mergeCell ref="E46:H46"/>
    <mergeCell ref="E47:H47"/>
    <mergeCell ref="E48:H48"/>
    <mergeCell ref="E49:H49"/>
    <mergeCell ref="E50:H50"/>
    <mergeCell ref="E51:H51"/>
    <mergeCell ref="E52:H52"/>
    <mergeCell ref="E53:H53"/>
    <mergeCell ref="E54:H54"/>
    <mergeCell ref="E55:H55"/>
    <mergeCell ref="B60:U62"/>
    <mergeCell ref="G67:U67"/>
    <mergeCell ref="J68:L68"/>
    <mergeCell ref="S68:U68"/>
    <mergeCell ref="B70:F70"/>
    <mergeCell ref="K70:U70"/>
  </mergeCells>
  <dataValidations count="1">
    <dataValidation type="decimal" errorStyle="warning" allowBlank="1" showInputMessage="1" showErrorMessage="1" sqref="V57 M57:S57 I22:R56" xr:uid="{486842D0-F4CD-4970-BDEE-24CBB5D0CA92}">
      <formula1>0</formula1>
      <formula2>9.99999999999999E+24</formula2>
    </dataValidation>
  </dataValidations>
  <pageMargins left="0.7" right="0.7" top="0.75" bottom="0.75" header="0.3" footer="0.3"/>
  <pageSetup scale="39" orientation="portrait" r:id="rId1"/>
  <headerFooter>
    <oddHeader>&amp;R&amp;A</oddHeader>
    <oddFooter>&amp;L&amp;A
&amp;D&amp;RPage &amp;P of &amp;N
&amp;G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7889" r:id="rId5" name="Button 1">
              <controlPr defaultSize="0" print="0" autoFill="0" autoPict="0">
                <anchor moveWithCells="1" sizeWithCells="1">
                  <from>
                    <xdr:col>4</xdr:col>
                    <xdr:colOff>95250</xdr:colOff>
                    <xdr:row>55</xdr:row>
                    <xdr:rowOff>76200</xdr:rowOff>
                  </from>
                  <to>
                    <xdr:col>5</xdr:col>
                    <xdr:colOff>590550</xdr:colOff>
                    <xdr:row>56</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B7FAF-DB16-4A64-9025-5E491A28A254}">
  <sheetPr>
    <pageSetUpPr fitToPage="1"/>
  </sheetPr>
  <dimension ref="A1:AA31"/>
  <sheetViews>
    <sheetView workbookViewId="0">
      <selection activeCell="M1" sqref="M1:O1"/>
    </sheetView>
  </sheetViews>
  <sheetFormatPr defaultColWidth="0" defaultRowHeight="15" customHeight="1" zeroHeight="1"/>
  <cols>
    <col min="1" max="1" width="0.140625" style="94" customWidth="1"/>
    <col min="2" max="2" width="2.42578125" style="94" customWidth="1"/>
    <col min="3" max="3" width="8.140625" style="94" customWidth="1"/>
    <col min="4" max="4" width="8.5703125" style="94" customWidth="1"/>
    <col min="5" max="5" width="5.85546875" style="94" customWidth="1"/>
    <col min="6" max="6" width="4.42578125" style="94" customWidth="1"/>
    <col min="7" max="7" width="8.140625" style="94" customWidth="1"/>
    <col min="8" max="11" width="8.5703125" style="94" customWidth="1"/>
    <col min="12" max="13" width="6.140625" style="94" customWidth="1"/>
    <col min="14" max="14" width="5.42578125" style="94" customWidth="1"/>
    <col min="15" max="15" width="8.85546875" style="94" customWidth="1"/>
    <col min="16" max="16" width="0.140625" style="135" customWidth="1"/>
    <col min="17" max="19" width="8.85546875" style="94" hidden="1" customWidth="1"/>
    <col min="20" max="20" width="99.85546875" style="94" hidden="1" customWidth="1"/>
    <col min="21" max="27" width="8.85546875" style="94" hidden="1" customWidth="1"/>
    <col min="28" max="16384" width="0" style="94" hidden="1"/>
  </cols>
  <sheetData>
    <row r="1" spans="1:26" ht="15.75" thickBot="1">
      <c r="B1" s="85"/>
      <c r="C1" s="87"/>
      <c r="D1" s="197" t="s">
        <v>58</v>
      </c>
      <c r="E1" s="426">
        <v>0</v>
      </c>
      <c r="F1" s="427"/>
      <c r="G1" s="427"/>
      <c r="H1" s="428"/>
      <c r="I1" s="87"/>
      <c r="J1" s="87"/>
      <c r="K1" s="87"/>
      <c r="L1" s="89" t="s">
        <v>59</v>
      </c>
      <c r="M1" s="426" t="str">
        <f>'Schedule B'!N1</f>
        <v>BCH-11332</v>
      </c>
      <c r="N1" s="427"/>
      <c r="O1" s="428"/>
      <c r="P1" s="93"/>
    </row>
    <row r="2" spans="1:26" ht="15.75" thickBot="1">
      <c r="P2" s="120"/>
      <c r="R2" s="94" t="s">
        <v>112</v>
      </c>
      <c r="S2" s="198"/>
    </row>
    <row r="3" spans="1:26" s="97" customFormat="1" ht="15.75" thickBot="1">
      <c r="B3" s="429" t="s">
        <v>113</v>
      </c>
      <c r="C3" s="429"/>
      <c r="D3" s="429"/>
      <c r="E3" s="429"/>
      <c r="F3" s="429"/>
      <c r="G3" s="429"/>
      <c r="H3" s="429"/>
      <c r="I3" s="429"/>
      <c r="J3" s="429"/>
      <c r="K3" s="429"/>
      <c r="L3" s="429"/>
      <c r="M3" s="429"/>
      <c r="N3" s="429"/>
      <c r="O3" s="429"/>
      <c r="P3" s="99"/>
      <c r="R3" s="97" t="s">
        <v>114</v>
      </c>
      <c r="S3" s="198"/>
    </row>
    <row r="4" spans="1:26" s="97" customFormat="1" ht="15.75" thickBot="1">
      <c r="B4" s="430"/>
      <c r="C4" s="430"/>
      <c r="D4" s="430"/>
      <c r="E4" s="430"/>
      <c r="F4" s="430"/>
      <c r="G4" s="430"/>
      <c r="H4" s="430"/>
      <c r="I4" s="430"/>
      <c r="J4" s="430"/>
      <c r="K4" s="430"/>
      <c r="L4" s="430"/>
      <c r="M4" s="430"/>
      <c r="N4" s="430"/>
      <c r="O4" s="430"/>
      <c r="P4" s="99"/>
      <c r="R4" s="97" t="s">
        <v>115</v>
      </c>
      <c r="S4" s="198"/>
    </row>
    <row r="5" spans="1:26" ht="16.5" hidden="1" thickBot="1">
      <c r="B5" s="425" t="s">
        <v>116</v>
      </c>
      <c r="C5" s="425"/>
      <c r="D5" s="425"/>
      <c r="E5" s="425"/>
      <c r="F5" s="425"/>
      <c r="G5" s="425"/>
      <c r="H5" s="425"/>
      <c r="I5" s="425"/>
      <c r="J5" s="425"/>
      <c r="K5" s="425"/>
      <c r="L5" s="425"/>
      <c r="M5" s="425"/>
      <c r="N5" s="425"/>
      <c r="O5" s="425"/>
      <c r="P5" s="102"/>
      <c r="R5" s="94" t="s">
        <v>117</v>
      </c>
      <c r="S5" s="198">
        <v>0</v>
      </c>
    </row>
    <row r="6" spans="1:26" ht="15.75" hidden="1">
      <c r="B6" s="104"/>
      <c r="C6" s="104"/>
      <c r="D6" s="104"/>
      <c r="E6" s="104"/>
      <c r="F6" s="104"/>
      <c r="G6" s="104"/>
      <c r="H6" s="104"/>
      <c r="I6" s="104"/>
      <c r="J6" s="104"/>
      <c r="K6" s="104"/>
      <c r="L6" s="104"/>
      <c r="M6" s="104"/>
      <c r="N6" s="104"/>
      <c r="O6" s="199"/>
      <c r="P6" s="102"/>
    </row>
    <row r="7" spans="1:26" hidden="1">
      <c r="B7" s="119"/>
      <c r="C7" s="119"/>
      <c r="D7" s="105"/>
      <c r="E7" s="105"/>
      <c r="F7" s="105" t="s">
        <v>118</v>
      </c>
      <c r="G7" s="431" t="s">
        <v>119</v>
      </c>
      <c r="H7" s="432"/>
      <c r="I7" s="432"/>
      <c r="J7" s="432"/>
      <c r="K7" s="432"/>
      <c r="L7" s="432"/>
      <c r="M7" s="432"/>
      <c r="N7" s="433"/>
      <c r="O7" s="199"/>
      <c r="P7" s="120"/>
      <c r="Z7" s="200"/>
    </row>
    <row r="8" spans="1:26" hidden="1">
      <c r="B8" s="119"/>
      <c r="C8" s="119"/>
      <c r="D8" s="122"/>
      <c r="E8" s="123"/>
      <c r="F8" s="98" t="s">
        <v>62</v>
      </c>
      <c r="G8" s="201">
        <v>1</v>
      </c>
      <c r="H8" s="123"/>
      <c r="I8" s="123"/>
      <c r="J8" s="123"/>
      <c r="M8" s="123"/>
      <c r="N8" s="123"/>
      <c r="O8" s="199"/>
      <c r="P8" s="120"/>
      <c r="R8" s="124"/>
    </row>
    <row r="9" spans="1:26" hidden="1">
      <c r="B9" s="119"/>
      <c r="C9" s="119"/>
      <c r="D9" s="122"/>
      <c r="E9" s="123"/>
      <c r="F9" s="123"/>
      <c r="G9" s="123"/>
      <c r="H9" s="123"/>
      <c r="I9" s="123"/>
      <c r="J9" s="123"/>
      <c r="M9" s="123"/>
      <c r="N9" s="123"/>
      <c r="O9" s="199"/>
      <c r="P9" s="120"/>
      <c r="R9" s="124"/>
    </row>
    <row r="10" spans="1:26" ht="15.75">
      <c r="B10" s="425" t="s">
        <v>120</v>
      </c>
      <c r="C10" s="425"/>
      <c r="D10" s="425"/>
      <c r="E10" s="425"/>
      <c r="F10" s="425"/>
      <c r="G10" s="425"/>
      <c r="H10" s="425"/>
      <c r="I10" s="425"/>
      <c r="J10" s="425"/>
      <c r="K10" s="425"/>
      <c r="L10" s="425"/>
      <c r="M10" s="425"/>
      <c r="N10" s="425"/>
      <c r="O10" s="425"/>
      <c r="P10" s="102"/>
    </row>
    <row r="11" spans="1:26" ht="23.25" customHeight="1">
      <c r="A11" s="202"/>
      <c r="B11" s="394" t="s">
        <v>121</v>
      </c>
      <c r="C11" s="395"/>
      <c r="D11" s="395"/>
      <c r="E11" s="395"/>
      <c r="F11" s="395"/>
      <c r="G11" s="395"/>
      <c r="H11" s="395"/>
      <c r="I11" s="396"/>
      <c r="J11" s="397"/>
      <c r="K11" s="398"/>
      <c r="L11" s="399"/>
      <c r="M11" s="399"/>
      <c r="N11" s="399"/>
      <c r="O11" s="400"/>
      <c r="P11" s="94"/>
    </row>
    <row r="12" spans="1:26" ht="15.75">
      <c r="A12" s="202"/>
      <c r="B12" s="404" t="s">
        <v>122</v>
      </c>
      <c r="C12" s="405"/>
      <c r="D12" s="405"/>
      <c r="E12" s="405"/>
      <c r="F12" s="405"/>
      <c r="G12" s="405"/>
      <c r="H12" s="405"/>
      <c r="I12" s="406">
        <f>'Schedule B'!L12</f>
        <v>0</v>
      </c>
      <c r="J12" s="407"/>
      <c r="K12" s="401"/>
      <c r="L12" s="402"/>
      <c r="M12" s="402"/>
      <c r="N12" s="402"/>
      <c r="O12" s="403"/>
      <c r="P12" s="94"/>
    </row>
    <row r="13" spans="1:26" ht="12.75">
      <c r="A13" s="203"/>
      <c r="B13" s="404" t="s">
        <v>123</v>
      </c>
      <c r="C13" s="405"/>
      <c r="D13" s="405"/>
      <c r="E13" s="405"/>
      <c r="F13" s="405"/>
      <c r="G13" s="405"/>
      <c r="H13" s="405"/>
      <c r="I13" s="405"/>
      <c r="J13" s="405"/>
      <c r="K13" s="405"/>
      <c r="L13" s="405"/>
      <c r="M13" s="405"/>
      <c r="N13" s="405"/>
      <c r="O13" s="408"/>
      <c r="P13" s="94"/>
    </row>
    <row r="14" spans="1:26" ht="12.75">
      <c r="A14" s="202"/>
      <c r="B14" s="409" t="s">
        <v>124</v>
      </c>
      <c r="C14" s="410"/>
      <c r="D14" s="410"/>
      <c r="E14" s="410"/>
      <c r="F14" s="410"/>
      <c r="G14" s="410"/>
      <c r="H14" s="410"/>
      <c r="I14" s="410"/>
      <c r="J14" s="410"/>
      <c r="K14" s="410"/>
      <c r="L14" s="410"/>
      <c r="M14" s="410"/>
      <c r="N14" s="410"/>
      <c r="O14" s="411"/>
      <c r="P14" s="153"/>
    </row>
    <row r="15" spans="1:26" s="157" customFormat="1" ht="15.75">
      <c r="B15" s="204"/>
      <c r="C15" s="151"/>
      <c r="D15" s="151"/>
      <c r="E15" s="151"/>
      <c r="F15" s="151"/>
      <c r="G15" s="151"/>
      <c r="H15" s="151"/>
      <c r="I15" s="151"/>
      <c r="J15" s="151"/>
      <c r="K15" s="151"/>
      <c r="L15" s="151"/>
      <c r="M15" s="151"/>
      <c r="N15" s="152"/>
      <c r="O15" s="151"/>
      <c r="P15" s="156"/>
    </row>
    <row r="16" spans="1:26" ht="15.75">
      <c r="B16" s="412" t="s">
        <v>97</v>
      </c>
      <c r="C16" s="412"/>
      <c r="D16" s="412"/>
      <c r="E16" s="412"/>
      <c r="F16" s="412"/>
      <c r="G16" s="412"/>
      <c r="H16" s="412"/>
      <c r="I16" s="412"/>
      <c r="J16" s="412"/>
      <c r="K16" s="412"/>
      <c r="L16" s="412"/>
      <c r="M16" s="412"/>
      <c r="N16" s="412"/>
      <c r="O16" s="412"/>
    </row>
    <row r="17" spans="2:20" ht="12.75">
      <c r="B17" s="413" t="s">
        <v>125</v>
      </c>
      <c r="C17" s="414"/>
      <c r="D17" s="414"/>
      <c r="E17" s="414"/>
      <c r="F17" s="414"/>
      <c r="G17" s="414"/>
      <c r="H17" s="414"/>
      <c r="I17" s="414"/>
      <c r="J17" s="414"/>
      <c r="K17" s="414"/>
      <c r="L17" s="414"/>
      <c r="M17" s="414"/>
      <c r="N17" s="414"/>
      <c r="O17" s="415"/>
      <c r="P17" s="165"/>
    </row>
    <row r="18" spans="2:20" ht="12.75">
      <c r="B18" s="416"/>
      <c r="C18" s="417"/>
      <c r="D18" s="417"/>
      <c r="E18" s="417"/>
      <c r="F18" s="417"/>
      <c r="G18" s="417"/>
      <c r="H18" s="417"/>
      <c r="I18" s="417"/>
      <c r="J18" s="417"/>
      <c r="K18" s="417"/>
      <c r="L18" s="417"/>
      <c r="M18" s="417"/>
      <c r="N18" s="417"/>
      <c r="O18" s="418"/>
      <c r="P18" s="165"/>
    </row>
    <row r="19" spans="2:20" ht="12.75">
      <c r="B19" s="419"/>
      <c r="C19" s="420"/>
      <c r="D19" s="420"/>
      <c r="E19" s="420"/>
      <c r="F19" s="420"/>
      <c r="G19" s="420"/>
      <c r="H19" s="420"/>
      <c r="I19" s="420"/>
      <c r="J19" s="420"/>
      <c r="K19" s="420"/>
      <c r="L19" s="420"/>
      <c r="M19" s="420"/>
      <c r="N19" s="420"/>
      <c r="O19" s="421"/>
      <c r="P19" s="173"/>
    </row>
    <row r="20" spans="2:20">
      <c r="B20" s="422" t="s">
        <v>126</v>
      </c>
      <c r="C20" s="423"/>
      <c r="D20" s="423"/>
      <c r="E20" s="423"/>
      <c r="F20" s="424"/>
      <c r="G20" s="424"/>
      <c r="H20" s="424"/>
      <c r="I20" s="424"/>
      <c r="J20" s="424"/>
      <c r="K20" s="424"/>
      <c r="L20" s="424"/>
      <c r="M20" s="424"/>
      <c r="N20" s="424"/>
      <c r="O20" s="424"/>
      <c r="P20" s="181"/>
    </row>
    <row r="21" spans="2:20">
      <c r="B21" s="392" t="s">
        <v>127</v>
      </c>
      <c r="C21" s="393"/>
      <c r="D21" s="393"/>
      <c r="E21" s="393"/>
      <c r="F21" s="344"/>
      <c r="G21" s="345"/>
      <c r="H21" s="345"/>
      <c r="I21" s="346"/>
      <c r="J21" s="180" t="s">
        <v>106</v>
      </c>
      <c r="K21" s="348"/>
      <c r="L21" s="349"/>
      <c r="M21" s="349"/>
      <c r="N21" s="349"/>
      <c r="O21" s="350"/>
      <c r="P21" s="181"/>
    </row>
    <row r="22" spans="2:20">
      <c r="B22" s="387" t="s">
        <v>128</v>
      </c>
      <c r="C22" s="388"/>
      <c r="D22" s="388"/>
      <c r="E22" s="388"/>
      <c r="F22" s="344"/>
      <c r="G22" s="345"/>
      <c r="H22" s="345"/>
      <c r="I22" s="346"/>
      <c r="J22" s="184" t="s">
        <v>129</v>
      </c>
      <c r="K22" s="348"/>
      <c r="L22" s="349"/>
      <c r="M22" s="349"/>
      <c r="N22" s="349"/>
      <c r="O22" s="350"/>
      <c r="P22" s="181"/>
    </row>
    <row r="23" spans="2:20">
      <c r="B23" s="205"/>
      <c r="C23" s="205"/>
      <c r="D23" s="98"/>
      <c r="E23" s="205"/>
      <c r="F23" s="206"/>
      <c r="G23" s="206"/>
      <c r="H23" s="206"/>
      <c r="I23" s="206"/>
      <c r="J23" s="205"/>
      <c r="K23" s="207"/>
      <c r="L23" s="207"/>
      <c r="M23" s="207"/>
      <c r="N23" s="207"/>
      <c r="O23" s="207"/>
    </row>
    <row r="24" spans="2:20">
      <c r="B24" s="389" t="s">
        <v>130</v>
      </c>
      <c r="C24" s="390"/>
      <c r="D24" s="390"/>
      <c r="E24" s="390"/>
      <c r="F24" s="390"/>
      <c r="G24" s="390"/>
      <c r="H24" s="390"/>
      <c r="I24" s="390"/>
      <c r="J24" s="390"/>
      <c r="K24" s="390"/>
      <c r="L24" s="390"/>
      <c r="M24" s="390"/>
      <c r="N24" s="390"/>
      <c r="O24" s="390"/>
    </row>
    <row r="25" spans="2:20" ht="39">
      <c r="B25" s="208" t="s">
        <v>131</v>
      </c>
      <c r="C25" s="391" t="s">
        <v>132</v>
      </c>
      <c r="D25" s="391"/>
      <c r="E25" s="391"/>
      <c r="F25" s="391"/>
      <c r="G25" s="391"/>
      <c r="H25" s="391"/>
      <c r="I25" s="391"/>
      <c r="J25" s="391"/>
      <c r="K25" s="391"/>
      <c r="L25" s="391"/>
      <c r="M25" s="391"/>
      <c r="N25" s="391"/>
      <c r="O25" s="391"/>
      <c r="T25" s="209" t="str">
        <f>C26</f>
        <v>In addition an invoice reconciliation spreadsheet listing all invoices associated with the project will be submitted.  A formatted excel spreadsheet template has been provided with your contract to assist in consolidating your invoice information for submission.</v>
      </c>
    </row>
    <row r="26" spans="2:20">
      <c r="B26" s="208" t="s">
        <v>131</v>
      </c>
      <c r="C26" s="391" t="s">
        <v>133</v>
      </c>
      <c r="D26" s="391"/>
      <c r="E26" s="391"/>
      <c r="F26" s="391"/>
      <c r="G26" s="391"/>
      <c r="H26" s="391"/>
      <c r="I26" s="391"/>
      <c r="J26" s="391"/>
      <c r="K26" s="391"/>
      <c r="L26" s="391"/>
      <c r="M26" s="391"/>
      <c r="N26" s="391"/>
      <c r="O26" s="391"/>
    </row>
    <row r="27" spans="2:20">
      <c r="B27" s="208" t="s">
        <v>131</v>
      </c>
      <c r="C27" s="380" t="s">
        <v>134</v>
      </c>
      <c r="D27" s="380"/>
      <c r="E27" s="380"/>
      <c r="F27" s="380"/>
      <c r="G27" s="380"/>
      <c r="H27" s="380"/>
      <c r="I27" s="380"/>
      <c r="J27" s="380"/>
      <c r="K27" s="380"/>
      <c r="L27" s="380"/>
      <c r="M27" s="380"/>
      <c r="N27" s="380"/>
      <c r="O27" s="380"/>
    </row>
    <row r="28" spans="2:20">
      <c r="B28" s="208" t="s">
        <v>131</v>
      </c>
      <c r="C28" s="380" t="s">
        <v>135</v>
      </c>
      <c r="D28" s="380"/>
      <c r="E28" s="380"/>
      <c r="F28" s="380"/>
      <c r="G28" s="380"/>
      <c r="H28" s="380"/>
      <c r="I28" s="380"/>
      <c r="J28" s="380"/>
      <c r="K28" s="380"/>
      <c r="L28" s="380"/>
      <c r="M28" s="380"/>
      <c r="N28" s="380"/>
      <c r="O28" s="380"/>
    </row>
    <row r="29" spans="2:20" ht="15.75" thickBot="1"/>
    <row r="30" spans="2:20">
      <c r="C30" s="381" t="s">
        <v>136</v>
      </c>
      <c r="D30" s="382"/>
      <c r="E30" s="382"/>
      <c r="F30" s="382"/>
      <c r="G30" s="382"/>
      <c r="H30" s="383"/>
    </row>
    <row r="31" spans="2:20" ht="15.75" thickBot="1">
      <c r="C31" s="384"/>
      <c r="D31" s="385"/>
      <c r="E31" s="385"/>
      <c r="F31" s="385"/>
      <c r="G31" s="385"/>
      <c r="H31" s="386"/>
    </row>
  </sheetData>
  <sheetProtection algorithmName="SHA-512" hashValue="HE7bOXR3yTA407mRSN0PJpAerNF//4F316nYjCMvGxWkN1ei3YGlI2z7iu3PFo1JZ1ETS7DflmlbC2wH1QFwOA==" saltValue="9x/VKPHukpAoWrgHyb3Qeg==" spinCount="100000" sheet="1" objects="1" scenarios="1"/>
  <mergeCells count="29">
    <mergeCell ref="B10:O10"/>
    <mergeCell ref="E1:H1"/>
    <mergeCell ref="M1:O1"/>
    <mergeCell ref="B3:O4"/>
    <mergeCell ref="B5:O5"/>
    <mergeCell ref="G7:N7"/>
    <mergeCell ref="B21:E21"/>
    <mergeCell ref="F21:I21"/>
    <mergeCell ref="K21:O21"/>
    <mergeCell ref="B11:H11"/>
    <mergeCell ref="I11:J11"/>
    <mergeCell ref="K11:O12"/>
    <mergeCell ref="B12:H12"/>
    <mergeCell ref="I12:J12"/>
    <mergeCell ref="B13:O13"/>
    <mergeCell ref="B14:O14"/>
    <mergeCell ref="B16:O16"/>
    <mergeCell ref="B17:O19"/>
    <mergeCell ref="B20:E20"/>
    <mergeCell ref="F20:O20"/>
    <mergeCell ref="C27:O27"/>
    <mergeCell ref="C28:O28"/>
    <mergeCell ref="C30:H31"/>
    <mergeCell ref="B22:E22"/>
    <mergeCell ref="F22:I22"/>
    <mergeCell ref="K22:O22"/>
    <mergeCell ref="B24:O24"/>
    <mergeCell ref="C25:O25"/>
    <mergeCell ref="C26:O26"/>
  </mergeCells>
  <dataValidations count="1">
    <dataValidation operator="greaterThan" allowBlank="1" showInputMessage="1" showErrorMessage="1" sqref="G8" xr:uid="{165E661B-3189-400B-9993-D70D9FA95928}"/>
  </dataValidations>
  <pageMargins left="0.7" right="0.7" top="0.75" bottom="0.75" header="0.3" footer="0.3"/>
  <pageSetup scale="93" fitToHeight="0" orientation="portrait" r:id="rId1"/>
  <headerFooter>
    <oddHeader>&amp;R&amp;A</oddHeader>
    <oddFooter>&amp;L&amp;A
&amp;D&amp;RPage &amp;P of &amp;N
&amp;G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61" r:id="rId5" name="Group Box 1">
              <controlPr defaultSize="0" autoFill="0" autoPict="0">
                <anchor moveWithCells="1">
                  <from>
                    <xdr:col>4</xdr:col>
                    <xdr:colOff>38100</xdr:colOff>
                    <xdr:row>13</xdr:row>
                    <xdr:rowOff>28575</xdr:rowOff>
                  </from>
                  <to>
                    <xdr:col>4</xdr:col>
                    <xdr:colOff>38100</xdr:colOff>
                    <xdr:row>14</xdr:row>
                    <xdr:rowOff>123825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5C1E-ABBE-41F5-99EB-4F8584A4302B}">
  <dimension ref="A1:J19"/>
  <sheetViews>
    <sheetView zoomScale="116" zoomScaleNormal="130" workbookViewId="0">
      <selection activeCell="I26" sqref="I26"/>
    </sheetView>
  </sheetViews>
  <sheetFormatPr defaultRowHeight="12.75"/>
  <cols>
    <col min="1" max="1" width="11" customWidth="1"/>
    <col min="6" max="6" width="24.5703125" customWidth="1"/>
    <col min="7" max="7" width="5.140625" customWidth="1"/>
    <col min="8" max="8" width="13.28515625" customWidth="1"/>
    <col min="9" max="9" width="14.5703125" customWidth="1"/>
  </cols>
  <sheetData>
    <row r="1" spans="1:10" ht="18">
      <c r="A1" s="322" t="s">
        <v>197</v>
      </c>
      <c r="B1" s="322"/>
      <c r="C1" s="322"/>
      <c r="D1" s="322"/>
      <c r="E1" s="322"/>
      <c r="F1" s="322"/>
      <c r="G1" s="322"/>
      <c r="H1" s="322"/>
      <c r="I1" s="322"/>
      <c r="J1" s="322"/>
    </row>
    <row r="2" spans="1:10" ht="15.75">
      <c r="A2" s="234"/>
      <c r="B2" s="234"/>
      <c r="C2" s="234"/>
      <c r="D2" s="234"/>
      <c r="E2" s="234"/>
      <c r="F2" s="234"/>
      <c r="H2" s="236" t="s">
        <v>206</v>
      </c>
      <c r="I2" s="236" t="s">
        <v>207</v>
      </c>
      <c r="J2" s="234"/>
    </row>
    <row r="3" spans="1:10" ht="20.100000000000001" customHeight="1">
      <c r="H3" s="76" t="s">
        <v>198</v>
      </c>
      <c r="I3" s="76" t="s">
        <v>198</v>
      </c>
    </row>
    <row r="4" spans="1:10" ht="20.100000000000001" customHeight="1">
      <c r="A4" s="434" t="s">
        <v>204</v>
      </c>
      <c r="B4" s="434"/>
      <c r="C4" s="434"/>
      <c r="D4" s="434"/>
      <c r="E4" s="434"/>
      <c r="F4" s="434"/>
      <c r="H4" s="77" t="s">
        <v>199</v>
      </c>
      <c r="I4" s="239"/>
    </row>
    <row r="5" spans="1:10" ht="20.100000000000001" customHeight="1">
      <c r="H5" s="77"/>
      <c r="I5" s="77"/>
    </row>
    <row r="6" spans="1:10" ht="20.100000000000001" customHeight="1">
      <c r="A6" s="434" t="s">
        <v>205</v>
      </c>
      <c r="B6" s="434"/>
      <c r="C6" s="434"/>
      <c r="D6" s="434"/>
      <c r="E6" s="434"/>
      <c r="F6" s="434"/>
      <c r="H6" s="77"/>
      <c r="I6" s="77"/>
    </row>
    <row r="7" spans="1:10" ht="9" customHeight="1">
      <c r="H7" s="77"/>
      <c r="I7" s="77"/>
    </row>
    <row r="8" spans="1:10" ht="20.100000000000001" customHeight="1">
      <c r="A8" s="434" t="s">
        <v>200</v>
      </c>
      <c r="B8" s="434"/>
      <c r="C8" s="434"/>
      <c r="D8" s="434"/>
      <c r="E8" s="434"/>
      <c r="F8" s="434"/>
      <c r="H8" s="77"/>
      <c r="I8" s="77"/>
    </row>
    <row r="9" spans="1:10" ht="20.100000000000001" customHeight="1">
      <c r="A9" s="231" t="s">
        <v>190</v>
      </c>
      <c r="H9" s="77"/>
      <c r="I9" s="77"/>
    </row>
    <row r="10" spans="1:10" ht="20.100000000000001" customHeight="1">
      <c r="A10" s="231" t="s">
        <v>191</v>
      </c>
      <c r="H10" s="77"/>
      <c r="I10" s="77"/>
    </row>
    <row r="11" spans="1:10" ht="20.100000000000001" customHeight="1">
      <c r="A11" s="231" t="s">
        <v>192</v>
      </c>
      <c r="H11" s="77"/>
      <c r="I11" s="77"/>
    </row>
    <row r="12" spans="1:10" ht="20.100000000000001" customHeight="1">
      <c r="A12" s="231" t="s">
        <v>195</v>
      </c>
      <c r="H12" s="77"/>
      <c r="I12" s="77"/>
    </row>
    <row r="13" spans="1:10" ht="20.100000000000001" customHeight="1">
      <c r="A13" s="434" t="s">
        <v>201</v>
      </c>
      <c r="B13" s="434"/>
      <c r="C13" s="434"/>
      <c r="D13" s="434"/>
      <c r="E13" s="434"/>
      <c r="F13" s="434"/>
      <c r="H13" s="77"/>
    </row>
    <row r="14" spans="1:10" ht="20.100000000000001" customHeight="1">
      <c r="A14" s="231" t="s">
        <v>193</v>
      </c>
      <c r="H14" s="77"/>
      <c r="I14" s="77"/>
    </row>
    <row r="15" spans="1:10" ht="20.100000000000001" customHeight="1">
      <c r="A15" s="231" t="s">
        <v>208</v>
      </c>
      <c r="H15" s="77"/>
      <c r="I15" s="77"/>
    </row>
    <row r="16" spans="1:10" ht="20.100000000000001" customHeight="1">
      <c r="A16" s="231" t="s">
        <v>194</v>
      </c>
      <c r="H16" s="77"/>
      <c r="I16" s="77"/>
    </row>
    <row r="17" spans="1:9" ht="20.100000000000001" customHeight="1">
      <c r="A17" s="434" t="s">
        <v>196</v>
      </c>
      <c r="B17" s="434"/>
      <c r="C17" s="434"/>
      <c r="D17" s="434"/>
      <c r="E17" s="434"/>
      <c r="F17" s="434"/>
      <c r="H17" s="77" t="s">
        <v>199</v>
      </c>
      <c r="I17" s="239"/>
    </row>
    <row r="18" spans="1:9" ht="20.100000000000001" customHeight="1"/>
    <row r="19" spans="1:9" ht="15" customHeight="1"/>
  </sheetData>
  <mergeCells count="6">
    <mergeCell ref="A17:F17"/>
    <mergeCell ref="A1:J1"/>
    <mergeCell ref="A4:F4"/>
    <mergeCell ref="A6:F6"/>
    <mergeCell ref="A8:F8"/>
    <mergeCell ref="A13:F13"/>
  </mergeCells>
  <dataValidations count="1">
    <dataValidation type="list" allowBlank="1" showInputMessage="1" showErrorMessage="1" sqref="H4 H9:H17 I9:I12 I14:I16" xr:uid="{172F8163-EFD7-447C-9166-A905C8BD3813}">
      <formula1>"Yes, No"</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riticality xmlns="64977cbb-a14e-4bce-ba8a-22a390b06ac4">Not Critical</Criticality>
    <Tags xmlns="64977cbb-a14e-4bce-ba8a-22a390b06ac4" xsi:nil="true"/>
    <DocDescription xmlns="64977cbb-a14e-4bce-ba8a-22a390b06ac4" xsi:nil="true"/>
    <Confidentiality xmlns="64977cbb-a14e-4bce-ba8a-22a390b06ac4">General Use</Confidentiality>
    <Sensitivity xmlns="64977cbb-a14e-4bce-ba8a-22a390b06ac4">Not Sensitive</Sensitivity>
    <_dlc_DocId xmlns="e56b6a4a-7e1f-40d8-b761-1262afd056fe">MX4HM2KYMURQ-1957156886-15</_dlc_DocId>
    <_dlc_DocIdUrl xmlns="e56b6a4a-7e1f-40d8-b761-1262afd056fe">
      <Url>https://hydroshare.bchydro.bc.ca/Workgroup/PowerSmartEngineering/_layouts/15/DocIdRedir.aspx?ID=MX4HM2KYMURQ-1957156886-15</Url>
      <Description>MX4HM2KYMURQ-1957156886-15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06679BD71F83845B0C6DBE794F8FDF1" ma:contentTypeVersion="2" ma:contentTypeDescription="Create a new document." ma:contentTypeScope="" ma:versionID="0e72cf46e40ea0a822898ad9e8059606">
  <xsd:schema xmlns:xsd="http://www.w3.org/2001/XMLSchema" xmlns:xs="http://www.w3.org/2001/XMLSchema" xmlns:p="http://schemas.microsoft.com/office/2006/metadata/properties" xmlns:ns2="64977cbb-a14e-4bce-ba8a-22a390b06ac4" xmlns:ns3="e56b6a4a-7e1f-40d8-b761-1262afd056fe" xmlns:ns4="48937296-2813-415a-8e42-38d0c3f36fa7" targetNamespace="http://schemas.microsoft.com/office/2006/metadata/properties" ma:root="true" ma:fieldsID="8854c8f6f0b118e4443b7672912c306f" ns2:_="" ns3:_="" ns4:_="">
    <xsd:import namespace="64977cbb-a14e-4bce-ba8a-22a390b06ac4"/>
    <xsd:import namespace="e56b6a4a-7e1f-40d8-b761-1262afd056fe"/>
    <xsd:import namespace="48937296-2813-415a-8e42-38d0c3f36fa7"/>
    <xsd:element name="properties">
      <xsd:complexType>
        <xsd:sequence>
          <xsd:element name="documentManagement">
            <xsd:complexType>
              <xsd:all>
                <xsd:element ref="ns2:DocDescription" minOccurs="0"/>
                <xsd:element ref="ns2:Sensitivity"/>
                <xsd:element ref="ns2:Confidentiality"/>
                <xsd:element ref="ns2:Criticality"/>
                <xsd:element ref="ns2:Tags" minOccurs="0"/>
                <xsd:element ref="ns3:_dlc_DocId" minOccurs="0"/>
                <xsd:element ref="ns3:_dlc_DocIdUrl" minOccurs="0"/>
                <xsd:element ref="ns3:_dlc_DocIdPersistId"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77cbb-a14e-4bce-ba8a-22a390b06ac4" elementFormDefault="qualified">
    <xsd:import namespace="http://schemas.microsoft.com/office/2006/documentManagement/types"/>
    <xsd:import namespace="http://schemas.microsoft.com/office/infopath/2007/PartnerControls"/>
    <xsd:element name="DocDescription" ma:index="8" nillable="true" ma:displayName="Description" ma:internalName="DocDescription">
      <xsd:simpleType>
        <xsd:restriction base="dms:Note">
          <xsd:maxLength value="255"/>
        </xsd:restriction>
      </xsd:simpleType>
    </xsd:element>
    <xsd:element name="Sensitivity" ma:index="9" ma:displayName="Sensitivity" ma:default="Not Sensitive" ma:description="Select the most appropriate Sensitivity Classification.&#10;&#10;&#10;&#10;For 'Not Sensitive' information, use 'General Use' Confidentiality&#10;&#10;For 'BC Hydro Business Interests' or 'BC Hydro Third Party Business Interest', use 'BC Hydro Internal Use' Confidentiality&#10;&#10;For information protected by 'Standards of Conduct, Personal Information Legally Privileged, or Physical Security Documentation', use 'BC Hydro Confidential' Confidentiality&#10;&#10;Under direction of an executive team member, use 'BC Hydro Confidential and Very Sensitive' Confidentiality for BC Hydro Confidential information" ma:format="Dropdown" ma:internalName="Sensitivity">
      <xsd:simpleType>
        <xsd:restriction base="dms:Choice">
          <xsd:enumeration value="Not Sensitive"/>
          <xsd:enumeration value="BC Hydro Business Interests"/>
          <xsd:enumeration value="BC Hydro Third Party Business Interests"/>
          <xsd:enumeration value="Standards of Conduct"/>
          <xsd:enumeration value="Personal Information"/>
          <xsd:enumeration value="Legally Privileged"/>
        </xsd:restriction>
      </xsd:simpleType>
    </xsd:element>
    <xsd:element name="Confidentiality" ma:index="10" ma:displayName="Confidentiality" ma:default="General Use" ma:description="" ma:format="Dropdown" ma:internalName="Confidentiality">
      <xsd:simpleType>
        <xsd:restriction base="dms:Choice">
          <xsd:enumeration value="General Use"/>
          <xsd:enumeration value="BC Hydro Internal Use"/>
          <xsd:enumeration value="BC Hydro Confidential"/>
          <xsd:enumeration value="BC Hydro Confidential and Very Sensitive"/>
        </xsd:restriction>
      </xsd:simpleType>
    </xsd:element>
    <xsd:element name="Criticality" ma:index="11" ma:displayName="Criticality" ma:default="Not Critical" ma:description="Is this information critical to the operations of BC Hydro.  This decision should be based on a risk assessment." ma:format="Dropdown" ma:internalName="Criticality">
      <xsd:simpleType>
        <xsd:restriction base="dms:Choice">
          <xsd:enumeration value="Not Critical"/>
          <xsd:enumeration value="Critical"/>
        </xsd:restriction>
      </xsd:simpleType>
    </xsd:element>
    <xsd:element name="Tags" ma:index="12" nillable="true" ma:displayName="Tags" ma:description="Enter key word(s)" ma:internalName="Tag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6b6a4a-7e1f-40d8-b761-1262afd056fe"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8937296-2813-415a-8e42-38d0c3f36fa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476FE0-748F-4EB7-908C-5E83E4795115}">
  <ds:schemaRefs>
    <ds:schemaRef ds:uri="http://schemas.microsoft.com/sharepoint/v3/contenttype/forms"/>
  </ds:schemaRefs>
</ds:datastoreItem>
</file>

<file path=customXml/itemProps2.xml><?xml version="1.0" encoding="utf-8"?>
<ds:datastoreItem xmlns:ds="http://schemas.openxmlformats.org/officeDocument/2006/customXml" ds:itemID="{B2A88B60-4C8F-49F8-A1B8-13B6B2B1EBEF}">
  <ds:schemaRef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 ds:uri="e56b6a4a-7e1f-40d8-b761-1262afd056fe"/>
    <ds:schemaRef ds:uri="http://www.w3.org/XML/1998/namespace"/>
    <ds:schemaRef ds:uri="48937296-2813-415a-8e42-38d0c3f36fa7"/>
    <ds:schemaRef ds:uri="64977cbb-a14e-4bce-ba8a-22a390b06ac4"/>
    <ds:schemaRef ds:uri="http://schemas.microsoft.com/office/2006/metadata/properties"/>
  </ds:schemaRefs>
</ds:datastoreItem>
</file>

<file path=customXml/itemProps3.xml><?xml version="1.0" encoding="utf-8"?>
<ds:datastoreItem xmlns:ds="http://schemas.openxmlformats.org/officeDocument/2006/customXml" ds:itemID="{A18ADE36-771B-42DB-9CFD-DB3669C01E5D}">
  <ds:schemaRefs>
    <ds:schemaRef ds:uri="http://schemas.microsoft.com/sharepoint/events"/>
  </ds:schemaRefs>
</ds:datastoreItem>
</file>

<file path=customXml/itemProps4.xml><?xml version="1.0" encoding="utf-8"?>
<ds:datastoreItem xmlns:ds="http://schemas.openxmlformats.org/officeDocument/2006/customXml" ds:itemID="{5EACC76C-BD8B-4E92-AA9E-6305342DFE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77cbb-a14e-4bce-ba8a-22a390b06ac4"/>
    <ds:schemaRef ds:uri="e56b6a4a-7e1f-40d8-b761-1262afd056fe"/>
    <ds:schemaRef ds:uri="48937296-2813-415a-8e42-38d0c3f36f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Revision Log</vt:lpstr>
      <vt:lpstr>Instructions</vt:lpstr>
      <vt:lpstr>Proposed ESS Projects</vt:lpstr>
      <vt:lpstr>Hourly Load Data</vt:lpstr>
      <vt:lpstr>Data Dictionary</vt:lpstr>
      <vt:lpstr>Schedule B - update</vt:lpstr>
      <vt:lpstr>Schedule B</vt:lpstr>
      <vt:lpstr>Schedule C</vt:lpstr>
      <vt:lpstr>Support Documents Check-lis (2)</vt:lpstr>
      <vt:lpstr>Requirements</vt:lpstr>
      <vt:lpstr>Requirements1</vt:lpstr>
      <vt:lpstr>Variables</vt:lpstr>
      <vt:lpstr>Instructions!_Hlk93656363</vt:lpstr>
      <vt:lpstr>Instructions!_Toc100735792</vt:lpstr>
      <vt:lpstr>Instructions!_Toc100735793</vt:lpstr>
      <vt:lpstr>Instructions!_Toc100735794</vt:lpstr>
      <vt:lpstr>Instructions!_Toc100735795</vt:lpstr>
      <vt:lpstr>Instructions!_Toc100735796</vt:lpstr>
      <vt:lpstr>Instructions!_Toc93656121</vt:lpstr>
      <vt:lpstr>Instructions!_Toc93656122</vt:lpstr>
      <vt:lpstr>Instructions!_Toc93656123</vt:lpstr>
      <vt:lpstr>Instructions!_Toc93656124</vt:lpstr>
      <vt:lpstr>Instructions!_Toc93656125</vt:lpstr>
      <vt:lpstr>Instructions!_Toc98422210</vt:lpstr>
      <vt:lpstr>Instructions!_Toc98422211</vt:lpstr>
      <vt:lpstr>Instructions!_Toc98422212</vt:lpstr>
      <vt:lpstr>Instructions!_Toc98422213</vt:lpstr>
      <vt:lpstr>Instructions!_Toc98422214</vt:lpstr>
      <vt:lpstr>Commercial</vt:lpstr>
      <vt:lpstr>Industrial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Workbook</dc:title>
  <dc:creator>Zhang, Jason</dc:creator>
  <cp:lastModifiedBy>Zhang, Jason</cp:lastModifiedBy>
  <cp:revision>1</cp:revision>
  <cp:lastPrinted>2025-03-10T22:45:51Z</cp:lastPrinted>
  <dcterms:created xsi:type="dcterms:W3CDTF">2024-05-27T18:36:00Z</dcterms:created>
  <dcterms:modified xsi:type="dcterms:W3CDTF">2025-04-15T17:22:08Z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1033-6.7.1.8828</vt:lpwstr>
  </property>
  <property fmtid="{D5CDD505-2E9C-101B-9397-08002B2CF9AE}" pid="3" name="ICV">
    <vt:lpwstr>4E1727238F88F3E7B8F38E668951A242_42</vt:lpwstr>
  </property>
  <property fmtid="{D5CDD505-2E9C-101B-9397-08002B2CF9AE}" pid="4" name="ContentTypeId">
    <vt:lpwstr>0x010100706679BD71F83845B0C6DBE794F8FDF1</vt:lpwstr>
  </property>
  <property fmtid="{D5CDD505-2E9C-101B-9397-08002B2CF9AE}" pid="5" name="_dlc_DocIdItemGuid">
    <vt:lpwstr>708054b6-4427-4c85-b928-fb27aaa73da7</vt:lpwstr>
  </property>
</Properties>
</file>